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13_ncr:1_{CACB2599-ECE7-4330-B953-579B1CE16AE3}" xr6:coauthVersionLast="47" xr6:coauthVersionMax="47" xr10:uidLastSave="{00000000-0000-0000-0000-000000000000}"/>
  <bookViews>
    <workbookView xWindow="24" yWindow="600" windowWidth="23016" windowHeight="12360" tabRatio="746" firstSheet="1" activeTab="13" xr2:uid="{00000000-000D-0000-FFFF-FFFF00000000}"/>
  </bookViews>
  <sheets>
    <sheet name="ReadMe" sheetId="13" state="hidden" r:id="rId1"/>
    <sheet name="U11B" sheetId="17" r:id="rId2"/>
    <sheet name="U11G" sheetId="2" r:id="rId3"/>
    <sheet name="U13G" sheetId="3" r:id="rId4"/>
    <sheet name="U13B" sheetId="18" r:id="rId5"/>
    <sheet name="U15G" sheetId="5" r:id="rId6"/>
    <sheet name="U15B" sheetId="19" r:id="rId7"/>
    <sheet name="U17W" sheetId="8" r:id="rId8"/>
    <sheet name="U17M" sheetId="21" r:id="rId9"/>
    <sheet name="U20M" sheetId="22" r:id="rId10"/>
    <sheet name="SenM" sheetId="9" r:id="rId11"/>
    <sheet name="SenMU20M" sheetId="7" r:id="rId12"/>
    <sheet name="U20W" sheetId="26" r:id="rId13"/>
    <sheet name="SenW" sheetId="20" r:id="rId14"/>
    <sheet name="SenWU20W" sheetId="29" r:id="rId15"/>
    <sheet name="MasterData" sheetId="10" state="hidden" r:id="rId16"/>
    <sheet name="FromKM" sheetId="25" state="hidden" r:id="rId17"/>
    <sheet name="Watch" sheetId="12" state="hidden" r:id="rId18"/>
    <sheet name="TimeEg" sheetId="23" state="hidden" r:id="rId19"/>
    <sheet name="Mucking" sheetId="27" state="hidden" r:id="rId20"/>
  </sheets>
  <definedNames>
    <definedName name="_xlnm._FilterDatabase" localSheetId="16" hidden="1">FromKM!$A$1:$AM$543</definedName>
    <definedName name="_xlnm._FilterDatabase" localSheetId="15" hidden="1">MasterData!$A$3:$AK$613</definedName>
    <definedName name="_xlnm._FilterDatabase" localSheetId="10" hidden="1">SenM!$C$1:$C$804</definedName>
    <definedName name="_xlnm._FilterDatabase" localSheetId="11" hidden="1">SenMU20M!$H$1:$H$924</definedName>
    <definedName name="_xlnm._FilterDatabase" localSheetId="14" hidden="1">SenWU20W!$A$3:$AO$93</definedName>
    <definedName name="Cats" localSheetId="14">#REF!</definedName>
    <definedName name="Cats">#REF!</definedName>
    <definedName name="FullClubName" localSheetId="14">#REF!</definedName>
    <definedName name="FullClubName">#REF!</definedName>
    <definedName name="_xlnm.Print_Area" localSheetId="0">ReadMe!$A$1</definedName>
    <definedName name="_xlnm.Print_Area" localSheetId="10">SenM!$A$1:$AG$54</definedName>
    <definedName name="_xlnm.Print_Area" localSheetId="14">SenWU20W!$A$1:$Z$11</definedName>
    <definedName name="_xlnm.Print_Area" localSheetId="1">U11B!$A$1:$W$26</definedName>
    <definedName name="_xlnm.Print_Area" localSheetId="2">U11G!$A$1:$T$29</definedName>
    <definedName name="_xlnm.Print_Area" localSheetId="4">U13B!$A$1:$Y$33</definedName>
    <definedName name="_xlnm.Print_Area" localSheetId="3">U13G!$A$1:$X$38</definedName>
    <definedName name="_xlnm.Print_Area" localSheetId="6">U15B!$A$1:$X$55</definedName>
    <definedName name="_xlnm.Print_Area" localSheetId="5">U15G!$A$1:$W$38</definedName>
    <definedName name="_xlnm.Print_Area" localSheetId="8">U17M!$A$1:$W$27</definedName>
    <definedName name="_xlnm.Print_Area" localSheetId="7">U17W!$A$1:$W$22</definedName>
    <definedName name="_xlnm.Print_Area" localSheetId="9">U20M!$A$1:$V$17</definedName>
    <definedName name="_xlnm.Print_Area" localSheetId="12">U20W!$A$1:$K$8</definedName>
    <definedName name="Sex" localSheetId="14">#REF!</definedName>
    <definedName name="Sex">#REF!</definedName>
  </definedNames>
  <calcPr calcId="191029"/>
  <pivotCaches>
    <pivotCache cacheId="1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9" l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F544" i="25" l="1"/>
  <c r="M32" i="7"/>
  <c r="M33" i="7" s="1"/>
  <c r="M23" i="7"/>
  <c r="M14" i="7"/>
  <c r="M5" i="7"/>
  <c r="M6" i="7" s="1"/>
  <c r="M7" i="7" s="1"/>
  <c r="B360" i="29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B509" i="29" s="1"/>
  <c r="B510" i="29" s="1"/>
  <c r="B511" i="29" s="1"/>
  <c r="B512" i="29" s="1"/>
  <c r="B513" i="29" s="1"/>
  <c r="B514" i="29" s="1"/>
  <c r="B515" i="29" s="1"/>
  <c r="B516" i="29" s="1"/>
  <c r="B517" i="29" s="1"/>
  <c r="B518" i="29" s="1"/>
  <c r="B519" i="29" s="1"/>
  <c r="B520" i="29" s="1"/>
  <c r="B521" i="29" s="1"/>
  <c r="B522" i="29" s="1"/>
  <c r="B523" i="29" s="1"/>
  <c r="B524" i="29" s="1"/>
  <c r="B525" i="29" s="1"/>
  <c r="B526" i="29" s="1"/>
  <c r="B527" i="29" s="1"/>
  <c r="B528" i="29" s="1"/>
  <c r="B529" i="29" s="1"/>
  <c r="B530" i="29" s="1"/>
  <c r="B531" i="29" s="1"/>
  <c r="B532" i="29" s="1"/>
  <c r="B533" i="29" s="1"/>
  <c r="B534" i="29" s="1"/>
  <c r="B535" i="29" s="1"/>
  <c r="B536" i="29" s="1"/>
  <c r="B537" i="29" s="1"/>
  <c r="B538" i="29" s="1"/>
  <c r="B539" i="29" s="1"/>
  <c r="B540" i="29" s="1"/>
  <c r="B541" i="29" s="1"/>
  <c r="B542" i="29" s="1"/>
  <c r="B543" i="29" s="1"/>
  <c r="B544" i="29" s="1"/>
  <c r="B545" i="29" s="1"/>
  <c r="B546" i="29" s="1"/>
  <c r="B547" i="29" s="1"/>
  <c r="B548" i="29" s="1"/>
  <c r="B549" i="29" s="1"/>
  <c r="B550" i="29" s="1"/>
  <c r="B551" i="29" s="1"/>
  <c r="B552" i="29" s="1"/>
  <c r="B553" i="29" s="1"/>
  <c r="B554" i="29" s="1"/>
  <c r="B555" i="29" s="1"/>
  <c r="B556" i="29" s="1"/>
  <c r="B557" i="29" s="1"/>
  <c r="B558" i="29" s="1"/>
  <c r="B559" i="29" s="1"/>
  <c r="B560" i="29" s="1"/>
  <c r="B561" i="29" s="1"/>
  <c r="B562" i="29" s="1"/>
  <c r="B563" i="29" s="1"/>
  <c r="B564" i="29" s="1"/>
  <c r="B565" i="29" s="1"/>
  <c r="B566" i="29" s="1"/>
  <c r="B567" i="29" s="1"/>
  <c r="B568" i="29" s="1"/>
  <c r="B569" i="29" s="1"/>
  <c r="B570" i="29" s="1"/>
  <c r="B571" i="29" s="1"/>
  <c r="B572" i="29" s="1"/>
  <c r="B573" i="29" s="1"/>
  <c r="B574" i="29" s="1"/>
  <c r="B575" i="29" s="1"/>
  <c r="B576" i="29" s="1"/>
  <c r="B577" i="29" s="1"/>
  <c r="B578" i="29" s="1"/>
  <c r="B579" i="29" s="1"/>
  <c r="B580" i="29" s="1"/>
  <c r="B581" i="29" s="1"/>
  <c r="B582" i="29" s="1"/>
  <c r="B583" i="29" s="1"/>
  <c r="B584" i="29" s="1"/>
  <c r="B585" i="29" s="1"/>
  <c r="B586" i="29" s="1"/>
  <c r="B587" i="29" s="1"/>
  <c r="B588" i="29" s="1"/>
  <c r="B589" i="29" s="1"/>
  <c r="B590" i="29" s="1"/>
  <c r="B591" i="29" s="1"/>
  <c r="B592" i="29" s="1"/>
  <c r="B593" i="29" s="1"/>
  <c r="B594" i="29" s="1"/>
  <c r="B595" i="29" s="1"/>
  <c r="B596" i="29" s="1"/>
  <c r="B597" i="29" s="1"/>
  <c r="B598" i="29" s="1"/>
  <c r="B599" i="29" s="1"/>
  <c r="B600" i="29" s="1"/>
  <c r="B601" i="29" s="1"/>
  <c r="B602" i="29" s="1"/>
  <c r="B603" i="29" s="1"/>
  <c r="B604" i="29" s="1"/>
  <c r="B605" i="29" s="1"/>
  <c r="B606" i="29" s="1"/>
  <c r="B607" i="29" s="1"/>
  <c r="B608" i="29" s="1"/>
  <c r="B609" i="29" s="1"/>
  <c r="B610" i="29" s="1"/>
  <c r="B611" i="29" s="1"/>
  <c r="B612" i="29" s="1"/>
  <c r="B613" i="29" s="1"/>
  <c r="B614" i="29" s="1"/>
  <c r="B615" i="29" s="1"/>
  <c r="B616" i="29" s="1"/>
  <c r="B617" i="29" s="1"/>
  <c r="B618" i="29" s="1"/>
  <c r="B619" i="29" s="1"/>
  <c r="B620" i="29" s="1"/>
  <c r="B621" i="29" s="1"/>
  <c r="B622" i="29" s="1"/>
  <c r="B623" i="29" s="1"/>
  <c r="B624" i="29" s="1"/>
  <c r="B625" i="29" s="1"/>
  <c r="B626" i="29" s="1"/>
  <c r="B627" i="29" s="1"/>
  <c r="B628" i="29" s="1"/>
  <c r="B629" i="29" s="1"/>
  <c r="B630" i="29" s="1"/>
  <c r="B631" i="29" s="1"/>
  <c r="B632" i="29" s="1"/>
  <c r="B633" i="29" s="1"/>
  <c r="B634" i="29" s="1"/>
  <c r="B635" i="29" s="1"/>
  <c r="B636" i="29" s="1"/>
  <c r="B637" i="29" s="1"/>
  <c r="B638" i="29" s="1"/>
  <c r="B639" i="29" s="1"/>
  <c r="B640" i="29" s="1"/>
  <c r="B641" i="29" s="1"/>
  <c r="B642" i="29" s="1"/>
  <c r="B643" i="29" s="1"/>
  <c r="B644" i="29" s="1"/>
  <c r="B645" i="29" s="1"/>
  <c r="B646" i="29" s="1"/>
  <c r="B647" i="29" s="1"/>
  <c r="B648" i="29" s="1"/>
  <c r="B649" i="29" s="1"/>
  <c r="B650" i="29" s="1"/>
  <c r="B651" i="29" s="1"/>
  <c r="B652" i="29" s="1"/>
  <c r="B653" i="29" s="1"/>
  <c r="B654" i="29" s="1"/>
  <c r="B655" i="29" s="1"/>
  <c r="B656" i="29" s="1"/>
  <c r="B657" i="29" s="1"/>
  <c r="B658" i="29" s="1"/>
  <c r="B659" i="29" s="1"/>
  <c r="B660" i="29" s="1"/>
  <c r="B661" i="29" s="1"/>
  <c r="B662" i="29" s="1"/>
  <c r="B663" i="29" s="1"/>
  <c r="B664" i="29" s="1"/>
  <c r="B665" i="29" s="1"/>
  <c r="B666" i="29" s="1"/>
  <c r="B667" i="29" s="1"/>
  <c r="B668" i="29" s="1"/>
  <c r="B669" i="29" s="1"/>
  <c r="B670" i="29" s="1"/>
  <c r="B671" i="29" s="1"/>
  <c r="B672" i="29" s="1"/>
  <c r="B673" i="29" s="1"/>
  <c r="B674" i="29" s="1"/>
  <c r="B675" i="29" s="1"/>
  <c r="B676" i="29" s="1"/>
  <c r="B677" i="29" s="1"/>
  <c r="B678" i="29" s="1"/>
  <c r="B679" i="29" s="1"/>
  <c r="B680" i="29" s="1"/>
  <c r="B681" i="29" s="1"/>
  <c r="B682" i="29" s="1"/>
  <c r="B683" i="29" s="1"/>
  <c r="B684" i="29" s="1"/>
  <c r="B685" i="29" s="1"/>
  <c r="B686" i="29" s="1"/>
  <c r="B687" i="29" s="1"/>
  <c r="B688" i="29" s="1"/>
  <c r="B689" i="29" s="1"/>
  <c r="B690" i="29" s="1"/>
  <c r="B691" i="29" s="1"/>
  <c r="B692" i="29" s="1"/>
  <c r="B693" i="29" s="1"/>
  <c r="B694" i="29" s="1"/>
  <c r="B695" i="29" s="1"/>
  <c r="B696" i="29" s="1"/>
  <c r="B697" i="29" s="1"/>
  <c r="B698" i="29" s="1"/>
  <c r="B699" i="29" s="1"/>
  <c r="B700" i="29" s="1"/>
  <c r="B701" i="29" s="1"/>
  <c r="B702" i="29" s="1"/>
  <c r="B703" i="29" s="1"/>
  <c r="B704" i="29" s="1"/>
  <c r="B705" i="29" s="1"/>
  <c r="B706" i="29" s="1"/>
  <c r="B707" i="29" s="1"/>
  <c r="B708" i="29" s="1"/>
  <c r="B5" i="29"/>
  <c r="B6" i="29" s="1"/>
  <c r="F543" i="25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B7" i="29"/>
  <c r="B8" i="29" s="1"/>
  <c r="B9" i="29" s="1"/>
  <c r="M16" i="7" l="1"/>
  <c r="M35" i="7"/>
  <c r="M25" i="7"/>
  <c r="M9" i="7"/>
  <c r="B10" i="29"/>
  <c r="F3" i="25"/>
  <c r="F4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502" i="25"/>
  <c r="F503" i="25"/>
  <c r="F504" i="25"/>
  <c r="F505" i="25"/>
  <c r="F506" i="25"/>
  <c r="F507" i="25"/>
  <c r="F508" i="25"/>
  <c r="F509" i="25"/>
  <c r="F510" i="25"/>
  <c r="F511" i="25"/>
  <c r="F512" i="25"/>
  <c r="F513" i="25"/>
  <c r="F514" i="25"/>
  <c r="F515" i="25"/>
  <c r="F516" i="25"/>
  <c r="F517" i="25"/>
  <c r="F518" i="25"/>
  <c r="F519" i="25"/>
  <c r="F520" i="25"/>
  <c r="F521" i="25"/>
  <c r="F522" i="25"/>
  <c r="F523" i="25"/>
  <c r="F524" i="25"/>
  <c r="F525" i="25"/>
  <c r="F526" i="25"/>
  <c r="F527" i="25"/>
  <c r="F528" i="25"/>
  <c r="F529" i="25"/>
  <c r="F530" i="25"/>
  <c r="F531" i="25"/>
  <c r="F532" i="25"/>
  <c r="F533" i="25"/>
  <c r="F534" i="25"/>
  <c r="F535" i="25"/>
  <c r="F536" i="25"/>
  <c r="F537" i="25"/>
  <c r="F538" i="25"/>
  <c r="F539" i="25"/>
  <c r="F540" i="25"/>
  <c r="F541" i="25"/>
  <c r="F542" i="25"/>
  <c r="M26" i="7" l="1"/>
  <c r="M17" i="7"/>
  <c r="M36" i="7"/>
  <c r="B11" i="29"/>
  <c r="B360" i="26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B456" i="26" s="1"/>
  <c r="B457" i="26" s="1"/>
  <c r="B458" i="26" s="1"/>
  <c r="B459" i="26" s="1"/>
  <c r="B460" i="26" s="1"/>
  <c r="B461" i="26" s="1"/>
  <c r="B462" i="26" s="1"/>
  <c r="B463" i="26" s="1"/>
  <c r="B464" i="26" s="1"/>
  <c r="B465" i="26" s="1"/>
  <c r="B466" i="26" s="1"/>
  <c r="B467" i="26" s="1"/>
  <c r="B468" i="26" s="1"/>
  <c r="B469" i="26" s="1"/>
  <c r="B470" i="26" s="1"/>
  <c r="B471" i="26" s="1"/>
  <c r="B472" i="26" s="1"/>
  <c r="B473" i="26" s="1"/>
  <c r="B474" i="26" s="1"/>
  <c r="B475" i="26" s="1"/>
  <c r="B476" i="26" s="1"/>
  <c r="B477" i="26" s="1"/>
  <c r="B478" i="26" s="1"/>
  <c r="B479" i="26" s="1"/>
  <c r="B480" i="26" s="1"/>
  <c r="B481" i="26" s="1"/>
  <c r="B482" i="26" s="1"/>
  <c r="B483" i="26" s="1"/>
  <c r="B484" i="26" s="1"/>
  <c r="B485" i="26" s="1"/>
  <c r="B486" i="26" s="1"/>
  <c r="B487" i="26" s="1"/>
  <c r="B488" i="26" s="1"/>
  <c r="B489" i="26" s="1"/>
  <c r="B490" i="26" s="1"/>
  <c r="B491" i="26" s="1"/>
  <c r="B492" i="26" s="1"/>
  <c r="B493" i="26" s="1"/>
  <c r="B494" i="26" s="1"/>
  <c r="B495" i="26" s="1"/>
  <c r="B496" i="26" s="1"/>
  <c r="B497" i="26" s="1"/>
  <c r="B498" i="26" s="1"/>
  <c r="B499" i="26" s="1"/>
  <c r="B500" i="26" s="1"/>
  <c r="B501" i="26" s="1"/>
  <c r="B502" i="26" s="1"/>
  <c r="B503" i="26" s="1"/>
  <c r="B504" i="26" s="1"/>
  <c r="B505" i="26" s="1"/>
  <c r="B506" i="26" s="1"/>
  <c r="B507" i="26" s="1"/>
  <c r="B508" i="26" s="1"/>
  <c r="B509" i="26" s="1"/>
  <c r="B510" i="26" s="1"/>
  <c r="B511" i="26" s="1"/>
  <c r="B512" i="26" s="1"/>
  <c r="B513" i="26" s="1"/>
  <c r="B514" i="26" s="1"/>
  <c r="B515" i="26" s="1"/>
  <c r="B516" i="26" s="1"/>
  <c r="B517" i="26" s="1"/>
  <c r="B518" i="26" s="1"/>
  <c r="B519" i="26" s="1"/>
  <c r="B520" i="26" s="1"/>
  <c r="B521" i="26" s="1"/>
  <c r="B522" i="26" s="1"/>
  <c r="B523" i="26" s="1"/>
  <c r="B524" i="26" s="1"/>
  <c r="B525" i="26" s="1"/>
  <c r="B526" i="26" s="1"/>
  <c r="B527" i="26" s="1"/>
  <c r="B528" i="26" s="1"/>
  <c r="B529" i="26" s="1"/>
  <c r="B530" i="26" s="1"/>
  <c r="B531" i="26" s="1"/>
  <c r="B532" i="26" s="1"/>
  <c r="B533" i="26" s="1"/>
  <c r="B534" i="26" s="1"/>
  <c r="B535" i="26" s="1"/>
  <c r="B536" i="26" s="1"/>
  <c r="B537" i="26" s="1"/>
  <c r="B538" i="26" s="1"/>
  <c r="B539" i="26" s="1"/>
  <c r="B540" i="26" s="1"/>
  <c r="B541" i="26" s="1"/>
  <c r="B542" i="26" s="1"/>
  <c r="B543" i="26" s="1"/>
  <c r="B544" i="26" s="1"/>
  <c r="B545" i="26" s="1"/>
  <c r="B546" i="26" s="1"/>
  <c r="B547" i="26" s="1"/>
  <c r="B548" i="26" s="1"/>
  <c r="B549" i="26" s="1"/>
  <c r="B550" i="26" s="1"/>
  <c r="B551" i="26" s="1"/>
  <c r="B552" i="26" s="1"/>
  <c r="B553" i="26" s="1"/>
  <c r="B554" i="26" s="1"/>
  <c r="B555" i="26" s="1"/>
  <c r="B556" i="26" s="1"/>
  <c r="B557" i="26" s="1"/>
  <c r="B558" i="26" s="1"/>
  <c r="B559" i="26" s="1"/>
  <c r="B560" i="26" s="1"/>
  <c r="B561" i="26" s="1"/>
  <c r="B562" i="26" s="1"/>
  <c r="B563" i="26" s="1"/>
  <c r="B564" i="26" s="1"/>
  <c r="B565" i="26" s="1"/>
  <c r="B566" i="26" s="1"/>
  <c r="B567" i="26" s="1"/>
  <c r="B568" i="26" s="1"/>
  <c r="B569" i="26" s="1"/>
  <c r="B570" i="26" s="1"/>
  <c r="B571" i="26" s="1"/>
  <c r="B572" i="26" s="1"/>
  <c r="B573" i="26" s="1"/>
  <c r="B574" i="26" s="1"/>
  <c r="B575" i="26" s="1"/>
  <c r="B576" i="26" s="1"/>
  <c r="B577" i="26" s="1"/>
  <c r="B578" i="26" s="1"/>
  <c r="B579" i="26" s="1"/>
  <c r="B580" i="26" s="1"/>
  <c r="B581" i="26" s="1"/>
  <c r="B582" i="26" s="1"/>
  <c r="B583" i="26" s="1"/>
  <c r="B584" i="26" s="1"/>
  <c r="B585" i="26" s="1"/>
  <c r="B586" i="26" s="1"/>
  <c r="B587" i="26" s="1"/>
  <c r="B588" i="26" s="1"/>
  <c r="B589" i="26" s="1"/>
  <c r="B590" i="26" s="1"/>
  <c r="B591" i="26" s="1"/>
  <c r="B592" i="26" s="1"/>
  <c r="B593" i="26" s="1"/>
  <c r="B594" i="26" s="1"/>
  <c r="B595" i="26" s="1"/>
  <c r="B596" i="26" s="1"/>
  <c r="B597" i="26" s="1"/>
  <c r="B598" i="26" s="1"/>
  <c r="B599" i="26" s="1"/>
  <c r="B600" i="26" s="1"/>
  <c r="B601" i="26" s="1"/>
  <c r="B602" i="26" s="1"/>
  <c r="B603" i="26" s="1"/>
  <c r="B604" i="26" s="1"/>
  <c r="B605" i="26" s="1"/>
  <c r="B606" i="26" s="1"/>
  <c r="B607" i="26" s="1"/>
  <c r="B608" i="26" s="1"/>
  <c r="B609" i="26" s="1"/>
  <c r="B610" i="26" s="1"/>
  <c r="B611" i="26" s="1"/>
  <c r="B612" i="26" s="1"/>
  <c r="B613" i="26" s="1"/>
  <c r="B614" i="26" s="1"/>
  <c r="B615" i="26" s="1"/>
  <c r="B616" i="26" s="1"/>
  <c r="B617" i="26" s="1"/>
  <c r="B618" i="26" s="1"/>
  <c r="B619" i="26" s="1"/>
  <c r="B620" i="26" s="1"/>
  <c r="B621" i="26" s="1"/>
  <c r="B622" i="26" s="1"/>
  <c r="B623" i="26" s="1"/>
  <c r="B624" i="26" s="1"/>
  <c r="B625" i="26" s="1"/>
  <c r="B626" i="26" s="1"/>
  <c r="B627" i="26" s="1"/>
  <c r="B628" i="26" s="1"/>
  <c r="B629" i="26" s="1"/>
  <c r="B630" i="26" s="1"/>
  <c r="B631" i="26" s="1"/>
  <c r="B632" i="26" s="1"/>
  <c r="B633" i="26" s="1"/>
  <c r="B634" i="26" s="1"/>
  <c r="B635" i="26" s="1"/>
  <c r="B636" i="26" s="1"/>
  <c r="B637" i="26" s="1"/>
  <c r="B638" i="26" s="1"/>
  <c r="B639" i="26" s="1"/>
  <c r="B640" i="26" s="1"/>
  <c r="B641" i="26" s="1"/>
  <c r="B642" i="26" s="1"/>
  <c r="B643" i="26" s="1"/>
  <c r="B644" i="26" s="1"/>
  <c r="B645" i="26" s="1"/>
  <c r="B646" i="26" s="1"/>
  <c r="B647" i="26" s="1"/>
  <c r="B648" i="26" s="1"/>
  <c r="B649" i="26" s="1"/>
  <c r="B650" i="26" s="1"/>
  <c r="B651" i="26" s="1"/>
  <c r="B652" i="26" s="1"/>
  <c r="B653" i="26" s="1"/>
  <c r="B654" i="26" s="1"/>
  <c r="B655" i="26" s="1"/>
  <c r="B656" i="26" s="1"/>
  <c r="B657" i="26" s="1"/>
  <c r="B658" i="26" s="1"/>
  <c r="B659" i="26" s="1"/>
  <c r="B660" i="26" s="1"/>
  <c r="B661" i="26" s="1"/>
  <c r="B662" i="26" s="1"/>
  <c r="B663" i="26" s="1"/>
  <c r="B664" i="26" s="1"/>
  <c r="B665" i="26" s="1"/>
  <c r="B666" i="26" s="1"/>
  <c r="B667" i="26" s="1"/>
  <c r="B668" i="26" s="1"/>
  <c r="B669" i="26" s="1"/>
  <c r="B670" i="26" s="1"/>
  <c r="B671" i="26" s="1"/>
  <c r="B672" i="26" s="1"/>
  <c r="B673" i="26" s="1"/>
  <c r="B674" i="26" s="1"/>
  <c r="B675" i="26" s="1"/>
  <c r="B676" i="26" s="1"/>
  <c r="B677" i="26" s="1"/>
  <c r="B678" i="26" s="1"/>
  <c r="B679" i="26" s="1"/>
  <c r="B680" i="26" s="1"/>
  <c r="B681" i="26" s="1"/>
  <c r="B682" i="26" s="1"/>
  <c r="B683" i="26" s="1"/>
  <c r="B684" i="26" s="1"/>
  <c r="B685" i="26" s="1"/>
  <c r="B686" i="26" s="1"/>
  <c r="B687" i="26" s="1"/>
  <c r="B688" i="26" s="1"/>
  <c r="B689" i="26" s="1"/>
  <c r="B690" i="26" s="1"/>
  <c r="B691" i="26" s="1"/>
  <c r="B692" i="26" s="1"/>
  <c r="B693" i="26" s="1"/>
  <c r="B694" i="26" s="1"/>
  <c r="B695" i="26" s="1"/>
  <c r="B696" i="26" s="1"/>
  <c r="B697" i="26" s="1"/>
  <c r="B698" i="26" s="1"/>
  <c r="B699" i="26" s="1"/>
  <c r="B700" i="26" s="1"/>
  <c r="B701" i="26" s="1"/>
  <c r="B702" i="26" s="1"/>
  <c r="B703" i="26" s="1"/>
  <c r="B704" i="26" s="1"/>
  <c r="B705" i="26" s="1"/>
  <c r="B706" i="26" s="1"/>
  <c r="B707" i="26" s="1"/>
  <c r="B708" i="26" s="1"/>
  <c r="B5" i="26"/>
  <c r="B6" i="26" s="1"/>
  <c r="B7" i="26" s="1"/>
  <c r="M18" i="7" l="1"/>
  <c r="M27" i="7"/>
  <c r="B12" i="29"/>
  <c r="B8" i="26"/>
  <c r="G554" i="10"/>
  <c r="G553" i="10"/>
  <c r="G552" i="10"/>
  <c r="G551" i="10"/>
  <c r="G550" i="10"/>
  <c r="G549" i="10"/>
  <c r="G548" i="10"/>
  <c r="G547" i="10"/>
  <c r="G546" i="10"/>
  <c r="G545" i="10"/>
  <c r="G471" i="10"/>
  <c r="G472" i="10"/>
  <c r="G473" i="10"/>
  <c r="G474" i="10"/>
  <c r="G475" i="10"/>
  <c r="G476" i="10"/>
  <c r="G477" i="10"/>
  <c r="G478" i="10"/>
  <c r="G479" i="10"/>
  <c r="G480" i="10"/>
  <c r="G481" i="10"/>
  <c r="G482" i="10"/>
  <c r="G483" i="10"/>
  <c r="G484" i="10"/>
  <c r="G485" i="10"/>
  <c r="G486" i="10"/>
  <c r="G487" i="10"/>
  <c r="G488" i="10"/>
  <c r="G489" i="10"/>
  <c r="G490" i="10"/>
  <c r="G491" i="10"/>
  <c r="G492" i="10"/>
  <c r="G493" i="10"/>
  <c r="G494" i="10"/>
  <c r="G495" i="10"/>
  <c r="G496" i="10"/>
  <c r="G497" i="10"/>
  <c r="G498" i="10"/>
  <c r="G499" i="10"/>
  <c r="G500" i="10"/>
  <c r="G501" i="10"/>
  <c r="G502" i="10"/>
  <c r="G503" i="10"/>
  <c r="G504" i="10"/>
  <c r="G505" i="10"/>
  <c r="G506" i="10"/>
  <c r="G507" i="10"/>
  <c r="G508" i="10"/>
  <c r="G509" i="10"/>
  <c r="G510" i="10"/>
  <c r="G511" i="10"/>
  <c r="G512" i="10"/>
  <c r="G513" i="10"/>
  <c r="G514" i="10"/>
  <c r="G515" i="10"/>
  <c r="G516" i="10"/>
  <c r="G517" i="10"/>
  <c r="G518" i="10"/>
  <c r="G519" i="10"/>
  <c r="G520" i="10"/>
  <c r="G521" i="10"/>
  <c r="G522" i="10"/>
  <c r="G523" i="10"/>
  <c r="G524" i="10"/>
  <c r="G525" i="10"/>
  <c r="G526" i="10"/>
  <c r="G527" i="10"/>
  <c r="G528" i="10"/>
  <c r="G529" i="10"/>
  <c r="G530" i="10"/>
  <c r="G531" i="10"/>
  <c r="G532" i="10"/>
  <c r="G533" i="10"/>
  <c r="G534" i="10"/>
  <c r="G535" i="10"/>
  <c r="G536" i="10"/>
  <c r="G537" i="10"/>
  <c r="G538" i="10"/>
  <c r="G539" i="10"/>
  <c r="G540" i="10"/>
  <c r="G541" i="10"/>
  <c r="G542" i="10"/>
  <c r="G543" i="10"/>
  <c r="G544" i="10"/>
  <c r="G470" i="10"/>
  <c r="G469" i="10"/>
  <c r="G468" i="10"/>
  <c r="G467" i="10"/>
  <c r="G466" i="10"/>
  <c r="G465" i="10"/>
  <c r="G464" i="10"/>
  <c r="G463" i="10"/>
  <c r="G462" i="10"/>
  <c r="G461" i="10"/>
  <c r="G460" i="10"/>
  <c r="G459" i="10"/>
  <c r="G458" i="10"/>
  <c r="G457" i="10"/>
  <c r="G456" i="10"/>
  <c r="G455" i="10"/>
  <c r="G454" i="10"/>
  <c r="G453" i="10"/>
  <c r="G452" i="10"/>
  <c r="G451" i="10"/>
  <c r="G450" i="10"/>
  <c r="G449" i="10"/>
  <c r="G448" i="10"/>
  <c r="G447" i="10"/>
  <c r="G446" i="10"/>
  <c r="G445" i="10"/>
  <c r="G444" i="10"/>
  <c r="G443" i="10"/>
  <c r="G442" i="10"/>
  <c r="G441" i="10"/>
  <c r="G440" i="10"/>
  <c r="G439" i="10"/>
  <c r="G438" i="10"/>
  <c r="G437" i="10"/>
  <c r="G436" i="10"/>
  <c r="G435" i="10"/>
  <c r="G434" i="10"/>
  <c r="G433" i="10"/>
  <c r="G432" i="10"/>
  <c r="G431" i="10"/>
  <c r="G430" i="10"/>
  <c r="G429" i="10"/>
  <c r="G428" i="10"/>
  <c r="G427" i="10"/>
  <c r="G426" i="10"/>
  <c r="G425" i="10"/>
  <c r="G424" i="10"/>
  <c r="G423" i="10"/>
  <c r="G422" i="10"/>
  <c r="G421" i="10"/>
  <c r="G420" i="10"/>
  <c r="G419" i="10"/>
  <c r="G418" i="10"/>
  <c r="G417" i="10"/>
  <c r="G416" i="10"/>
  <c r="G415" i="10"/>
  <c r="G414" i="10"/>
  <c r="G413" i="10"/>
  <c r="G412" i="10"/>
  <c r="G411" i="10"/>
  <c r="G410" i="10"/>
  <c r="G409" i="10"/>
  <c r="G408" i="10"/>
  <c r="G407" i="10"/>
  <c r="G406" i="10"/>
  <c r="G405" i="10"/>
  <c r="G404" i="10"/>
  <c r="G403" i="10"/>
  <c r="G402" i="10"/>
  <c r="G401" i="10"/>
  <c r="G400" i="10"/>
  <c r="G399" i="10"/>
  <c r="G398" i="10"/>
  <c r="G397" i="10"/>
  <c r="G396" i="10"/>
  <c r="G395" i="10"/>
  <c r="G394" i="10"/>
  <c r="G393" i="10"/>
  <c r="G392" i="10"/>
  <c r="G391" i="10"/>
  <c r="G390" i="10"/>
  <c r="G389" i="10"/>
  <c r="G388" i="10"/>
  <c r="G387" i="10"/>
  <c r="G386" i="10"/>
  <c r="G385" i="10"/>
  <c r="G384" i="10"/>
  <c r="G383" i="10"/>
  <c r="G382" i="10"/>
  <c r="G381" i="10"/>
  <c r="G380" i="10"/>
  <c r="G379" i="10"/>
  <c r="G378" i="10"/>
  <c r="G377" i="10"/>
  <c r="G376" i="10"/>
  <c r="G375" i="10"/>
  <c r="G374" i="10"/>
  <c r="G373" i="10"/>
  <c r="G372" i="10"/>
  <c r="G371" i="10"/>
  <c r="G370" i="10"/>
  <c r="G369" i="10"/>
  <c r="G368" i="10"/>
  <c r="G367" i="10"/>
  <c r="G366" i="10"/>
  <c r="G365" i="10"/>
  <c r="G364" i="10"/>
  <c r="G363" i="10"/>
  <c r="G362" i="10"/>
  <c r="G361" i="10"/>
  <c r="G360" i="10"/>
  <c r="G359" i="10"/>
  <c r="G358" i="10"/>
  <c r="G357" i="10"/>
  <c r="G356" i="10"/>
  <c r="G355" i="10"/>
  <c r="G354" i="10"/>
  <c r="G353" i="10"/>
  <c r="G352" i="10"/>
  <c r="G351" i="10"/>
  <c r="G350" i="10"/>
  <c r="G349" i="10"/>
  <c r="G348" i="10"/>
  <c r="G347" i="10"/>
  <c r="G346" i="10"/>
  <c r="G345" i="10"/>
  <c r="G344" i="10"/>
  <c r="G343" i="10"/>
  <c r="G342" i="10"/>
  <c r="G341" i="10"/>
  <c r="G340" i="10"/>
  <c r="G339" i="10"/>
  <c r="G338" i="10"/>
  <c r="G337" i="10"/>
  <c r="G336" i="10"/>
  <c r="G335" i="10"/>
  <c r="G334" i="10"/>
  <c r="G333" i="10"/>
  <c r="G332" i="10"/>
  <c r="G331" i="10"/>
  <c r="G330" i="10"/>
  <c r="G329" i="10"/>
  <c r="G328" i="10"/>
  <c r="G327" i="10"/>
  <c r="G326" i="10"/>
  <c r="G325" i="10"/>
  <c r="G324" i="10"/>
  <c r="G323" i="10"/>
  <c r="G322" i="10"/>
  <c r="G321" i="10"/>
  <c r="G320" i="10"/>
  <c r="G319" i="10"/>
  <c r="G318" i="10"/>
  <c r="G317" i="10"/>
  <c r="G316" i="10"/>
  <c r="G315" i="10"/>
  <c r="G314" i="10"/>
  <c r="G313" i="10"/>
  <c r="G312" i="10"/>
  <c r="G311" i="10"/>
  <c r="G310" i="10"/>
  <c r="G309" i="10"/>
  <c r="G308" i="10"/>
  <c r="G307" i="10"/>
  <c r="G306" i="10"/>
  <c r="G305" i="10"/>
  <c r="G304" i="10"/>
  <c r="G303" i="10"/>
  <c r="G302" i="10"/>
  <c r="G301" i="10"/>
  <c r="G300" i="10"/>
  <c r="G299" i="10"/>
  <c r="G298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3" i="10"/>
  <c r="G262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B13" i="29" l="1"/>
  <c r="F554" i="10"/>
  <c r="E554" i="10"/>
  <c r="D554" i="10"/>
  <c r="C554" i="10"/>
  <c r="B554" i="10"/>
  <c r="F553" i="10"/>
  <c r="E553" i="10"/>
  <c r="D553" i="10"/>
  <c r="C553" i="10"/>
  <c r="B553" i="10"/>
  <c r="F552" i="10"/>
  <c r="E552" i="10"/>
  <c r="D552" i="10"/>
  <c r="C552" i="10"/>
  <c r="B552" i="10"/>
  <c r="F551" i="10"/>
  <c r="E551" i="10"/>
  <c r="D551" i="10"/>
  <c r="C551" i="10"/>
  <c r="B551" i="10"/>
  <c r="F550" i="10"/>
  <c r="E550" i="10"/>
  <c r="D550" i="10"/>
  <c r="C550" i="10"/>
  <c r="B550" i="10"/>
  <c r="F549" i="10"/>
  <c r="E549" i="10"/>
  <c r="D549" i="10"/>
  <c r="C549" i="10"/>
  <c r="B549" i="10"/>
  <c r="F548" i="10"/>
  <c r="E548" i="10"/>
  <c r="D548" i="10"/>
  <c r="C548" i="10"/>
  <c r="B548" i="10"/>
  <c r="F547" i="10"/>
  <c r="E547" i="10"/>
  <c r="D547" i="10"/>
  <c r="C547" i="10"/>
  <c r="B547" i="10"/>
  <c r="F546" i="10"/>
  <c r="E546" i="10"/>
  <c r="D546" i="10"/>
  <c r="C546" i="10"/>
  <c r="B546" i="10"/>
  <c r="F545" i="10"/>
  <c r="E545" i="10"/>
  <c r="D545" i="10"/>
  <c r="C545" i="10"/>
  <c r="B545" i="10"/>
  <c r="F544" i="10"/>
  <c r="E544" i="10"/>
  <c r="D544" i="10"/>
  <c r="C544" i="10"/>
  <c r="B544" i="10"/>
  <c r="F543" i="10"/>
  <c r="E543" i="10"/>
  <c r="D543" i="10"/>
  <c r="C543" i="10"/>
  <c r="B543" i="10"/>
  <c r="F2" i="25"/>
  <c r="B14" i="29" l="1"/>
  <c r="B15" i="29" l="1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4" i="10"/>
  <c r="B16" i="29" l="1"/>
  <c r="F542" i="10"/>
  <c r="D542" i="10"/>
  <c r="C542" i="10"/>
  <c r="B542" i="10"/>
  <c r="F541" i="10"/>
  <c r="D541" i="10"/>
  <c r="C541" i="10"/>
  <c r="B541" i="10"/>
  <c r="F540" i="10"/>
  <c r="D540" i="10"/>
  <c r="C540" i="10"/>
  <c r="B540" i="10"/>
  <c r="F539" i="10"/>
  <c r="D539" i="10"/>
  <c r="C539" i="10"/>
  <c r="B539" i="10"/>
  <c r="F538" i="10"/>
  <c r="D538" i="10"/>
  <c r="C538" i="10"/>
  <c r="B538" i="10"/>
  <c r="F537" i="10"/>
  <c r="D537" i="10"/>
  <c r="C537" i="10"/>
  <c r="B537" i="10"/>
  <c r="F536" i="10"/>
  <c r="D536" i="10"/>
  <c r="C536" i="10"/>
  <c r="B536" i="10"/>
  <c r="F535" i="10"/>
  <c r="D535" i="10"/>
  <c r="C535" i="10"/>
  <c r="B535" i="10"/>
  <c r="F534" i="10"/>
  <c r="D534" i="10"/>
  <c r="C534" i="10"/>
  <c r="B534" i="10"/>
  <c r="F533" i="10"/>
  <c r="D533" i="10"/>
  <c r="C533" i="10"/>
  <c r="B533" i="10"/>
  <c r="F532" i="10"/>
  <c r="D532" i="10"/>
  <c r="C532" i="10"/>
  <c r="B532" i="10"/>
  <c r="F531" i="10"/>
  <c r="D531" i="10"/>
  <c r="C531" i="10"/>
  <c r="B531" i="10"/>
  <c r="F530" i="10"/>
  <c r="D530" i="10"/>
  <c r="C530" i="10"/>
  <c r="B530" i="10"/>
  <c r="F529" i="10"/>
  <c r="D529" i="10"/>
  <c r="C529" i="10"/>
  <c r="B529" i="10"/>
  <c r="F528" i="10"/>
  <c r="D528" i="10"/>
  <c r="C528" i="10"/>
  <c r="B528" i="10"/>
  <c r="F527" i="10"/>
  <c r="D527" i="10"/>
  <c r="C527" i="10"/>
  <c r="B527" i="10"/>
  <c r="F526" i="10"/>
  <c r="D526" i="10"/>
  <c r="C526" i="10"/>
  <c r="B526" i="10"/>
  <c r="F525" i="10"/>
  <c r="D525" i="10"/>
  <c r="C525" i="10"/>
  <c r="B525" i="10"/>
  <c r="F524" i="10"/>
  <c r="D524" i="10"/>
  <c r="C524" i="10"/>
  <c r="B524" i="10"/>
  <c r="F523" i="10"/>
  <c r="D523" i="10"/>
  <c r="C523" i="10"/>
  <c r="B523" i="10"/>
  <c r="F522" i="10"/>
  <c r="D522" i="10"/>
  <c r="C522" i="10"/>
  <c r="B522" i="10"/>
  <c r="F521" i="10"/>
  <c r="D521" i="10"/>
  <c r="C521" i="10"/>
  <c r="B521" i="10"/>
  <c r="F520" i="10"/>
  <c r="D520" i="10"/>
  <c r="C520" i="10"/>
  <c r="B520" i="10"/>
  <c r="F519" i="10"/>
  <c r="D519" i="10"/>
  <c r="C519" i="10"/>
  <c r="B519" i="10"/>
  <c r="F518" i="10"/>
  <c r="D518" i="10"/>
  <c r="C518" i="10"/>
  <c r="B518" i="10"/>
  <c r="F517" i="10"/>
  <c r="D517" i="10"/>
  <c r="C517" i="10"/>
  <c r="B517" i="10"/>
  <c r="F516" i="10"/>
  <c r="D516" i="10"/>
  <c r="C516" i="10"/>
  <c r="B516" i="10"/>
  <c r="F515" i="10"/>
  <c r="D515" i="10"/>
  <c r="C515" i="10"/>
  <c r="B515" i="10"/>
  <c r="F514" i="10"/>
  <c r="D514" i="10"/>
  <c r="C514" i="10"/>
  <c r="B514" i="10"/>
  <c r="F513" i="10"/>
  <c r="D513" i="10"/>
  <c r="C513" i="10"/>
  <c r="B513" i="10"/>
  <c r="F512" i="10"/>
  <c r="D512" i="10"/>
  <c r="C512" i="10"/>
  <c r="B512" i="10"/>
  <c r="F511" i="10"/>
  <c r="D511" i="10"/>
  <c r="C511" i="10"/>
  <c r="B511" i="10"/>
  <c r="F510" i="10"/>
  <c r="D510" i="10"/>
  <c r="C510" i="10"/>
  <c r="B510" i="10"/>
  <c r="F509" i="10"/>
  <c r="D509" i="10"/>
  <c r="C509" i="10"/>
  <c r="B509" i="10"/>
  <c r="F508" i="10"/>
  <c r="D508" i="10"/>
  <c r="C508" i="10"/>
  <c r="B508" i="10"/>
  <c r="F507" i="10"/>
  <c r="D507" i="10"/>
  <c r="C507" i="10"/>
  <c r="B507" i="10"/>
  <c r="F506" i="10"/>
  <c r="D506" i="10"/>
  <c r="C506" i="10"/>
  <c r="B506" i="10"/>
  <c r="F505" i="10"/>
  <c r="D505" i="10"/>
  <c r="C505" i="10"/>
  <c r="B505" i="10"/>
  <c r="F504" i="10"/>
  <c r="D504" i="10"/>
  <c r="C504" i="10"/>
  <c r="B504" i="10"/>
  <c r="F503" i="10"/>
  <c r="D503" i="10"/>
  <c r="C503" i="10"/>
  <c r="B503" i="10"/>
  <c r="F502" i="10"/>
  <c r="D502" i="10"/>
  <c r="C502" i="10"/>
  <c r="B502" i="10"/>
  <c r="F501" i="10"/>
  <c r="D501" i="10"/>
  <c r="C501" i="10"/>
  <c r="B501" i="10"/>
  <c r="F500" i="10"/>
  <c r="D500" i="10"/>
  <c r="C500" i="10"/>
  <c r="B500" i="10"/>
  <c r="F499" i="10"/>
  <c r="D499" i="10"/>
  <c r="C499" i="10"/>
  <c r="B499" i="10"/>
  <c r="F498" i="10"/>
  <c r="D498" i="10"/>
  <c r="C498" i="10"/>
  <c r="B498" i="10"/>
  <c r="F497" i="10"/>
  <c r="D497" i="10"/>
  <c r="C497" i="10"/>
  <c r="B497" i="10"/>
  <c r="F496" i="10"/>
  <c r="D496" i="10"/>
  <c r="C496" i="10"/>
  <c r="B496" i="10"/>
  <c r="F495" i="10"/>
  <c r="D495" i="10"/>
  <c r="C495" i="10"/>
  <c r="B495" i="10"/>
  <c r="F494" i="10"/>
  <c r="D494" i="10"/>
  <c r="C494" i="10"/>
  <c r="B494" i="10"/>
  <c r="F493" i="10"/>
  <c r="D493" i="10"/>
  <c r="C493" i="10"/>
  <c r="B493" i="10"/>
  <c r="F492" i="10"/>
  <c r="D492" i="10"/>
  <c r="C492" i="10"/>
  <c r="B492" i="10"/>
  <c r="F491" i="10"/>
  <c r="D491" i="10"/>
  <c r="C491" i="10"/>
  <c r="B491" i="10"/>
  <c r="F490" i="10"/>
  <c r="D490" i="10"/>
  <c r="C490" i="10"/>
  <c r="B490" i="10"/>
  <c r="F489" i="10"/>
  <c r="D489" i="10"/>
  <c r="C489" i="10"/>
  <c r="B489" i="10"/>
  <c r="F488" i="10"/>
  <c r="D488" i="10"/>
  <c r="C488" i="10"/>
  <c r="B488" i="10"/>
  <c r="F487" i="10"/>
  <c r="D487" i="10"/>
  <c r="C487" i="10"/>
  <c r="B487" i="10"/>
  <c r="F486" i="10"/>
  <c r="D486" i="10"/>
  <c r="C486" i="10"/>
  <c r="B486" i="10"/>
  <c r="F485" i="10"/>
  <c r="D485" i="10"/>
  <c r="C485" i="10"/>
  <c r="B485" i="10"/>
  <c r="F484" i="10"/>
  <c r="D484" i="10"/>
  <c r="C484" i="10"/>
  <c r="B484" i="10"/>
  <c r="F483" i="10"/>
  <c r="D483" i="10"/>
  <c r="C483" i="10"/>
  <c r="B483" i="10"/>
  <c r="F482" i="10"/>
  <c r="D482" i="10"/>
  <c r="C482" i="10"/>
  <c r="B482" i="10"/>
  <c r="F481" i="10"/>
  <c r="D481" i="10"/>
  <c r="C481" i="10"/>
  <c r="B481" i="10"/>
  <c r="F480" i="10"/>
  <c r="D480" i="10"/>
  <c r="C480" i="10"/>
  <c r="B480" i="10"/>
  <c r="F479" i="10"/>
  <c r="D479" i="10"/>
  <c r="C479" i="10"/>
  <c r="B479" i="10"/>
  <c r="F478" i="10"/>
  <c r="D478" i="10"/>
  <c r="C478" i="10"/>
  <c r="B478" i="10"/>
  <c r="F477" i="10"/>
  <c r="D477" i="10"/>
  <c r="C477" i="10"/>
  <c r="B477" i="10"/>
  <c r="F476" i="10"/>
  <c r="D476" i="10"/>
  <c r="C476" i="10"/>
  <c r="B476" i="10"/>
  <c r="F475" i="10"/>
  <c r="D475" i="10"/>
  <c r="C475" i="10"/>
  <c r="B475" i="10"/>
  <c r="F474" i="10"/>
  <c r="D474" i="10"/>
  <c r="C474" i="10"/>
  <c r="B474" i="10"/>
  <c r="F473" i="10"/>
  <c r="D473" i="10"/>
  <c r="C473" i="10"/>
  <c r="B473" i="10"/>
  <c r="F472" i="10"/>
  <c r="D472" i="10"/>
  <c r="C472" i="10"/>
  <c r="B472" i="10"/>
  <c r="F471" i="10"/>
  <c r="D471" i="10"/>
  <c r="C471" i="10"/>
  <c r="B471" i="10"/>
  <c r="F470" i="10"/>
  <c r="D470" i="10"/>
  <c r="C470" i="10"/>
  <c r="B470" i="10"/>
  <c r="F469" i="10"/>
  <c r="D469" i="10"/>
  <c r="C469" i="10"/>
  <c r="B469" i="10"/>
  <c r="F468" i="10"/>
  <c r="D468" i="10"/>
  <c r="C468" i="10"/>
  <c r="B468" i="10"/>
  <c r="F467" i="10"/>
  <c r="D467" i="10"/>
  <c r="C467" i="10"/>
  <c r="B467" i="10"/>
  <c r="F466" i="10"/>
  <c r="D466" i="10"/>
  <c r="C466" i="10"/>
  <c r="B466" i="10"/>
  <c r="F465" i="10"/>
  <c r="D465" i="10"/>
  <c r="C465" i="10"/>
  <c r="B465" i="10"/>
  <c r="F464" i="10"/>
  <c r="D464" i="10"/>
  <c r="C464" i="10"/>
  <c r="B464" i="10"/>
  <c r="F463" i="10"/>
  <c r="D463" i="10"/>
  <c r="C463" i="10"/>
  <c r="B463" i="10"/>
  <c r="F462" i="10"/>
  <c r="D462" i="10"/>
  <c r="C462" i="10"/>
  <c r="B462" i="10"/>
  <c r="F461" i="10"/>
  <c r="D461" i="10"/>
  <c r="C461" i="10"/>
  <c r="B461" i="10"/>
  <c r="F460" i="10"/>
  <c r="D460" i="10"/>
  <c r="C460" i="10"/>
  <c r="B460" i="10"/>
  <c r="F459" i="10"/>
  <c r="D459" i="10"/>
  <c r="C459" i="10"/>
  <c r="B459" i="10"/>
  <c r="F458" i="10"/>
  <c r="D458" i="10"/>
  <c r="C458" i="10"/>
  <c r="B458" i="10"/>
  <c r="F457" i="10"/>
  <c r="D457" i="10"/>
  <c r="C457" i="10"/>
  <c r="B457" i="10"/>
  <c r="F456" i="10"/>
  <c r="D456" i="10"/>
  <c r="C456" i="10"/>
  <c r="B456" i="10"/>
  <c r="F455" i="10"/>
  <c r="D455" i="10"/>
  <c r="C455" i="10"/>
  <c r="B455" i="10"/>
  <c r="F454" i="10"/>
  <c r="D454" i="10"/>
  <c r="C454" i="10"/>
  <c r="B454" i="10"/>
  <c r="F453" i="10"/>
  <c r="D453" i="10"/>
  <c r="C453" i="10"/>
  <c r="B453" i="10"/>
  <c r="F452" i="10"/>
  <c r="D452" i="10"/>
  <c r="C452" i="10"/>
  <c r="B452" i="10"/>
  <c r="F451" i="10"/>
  <c r="D451" i="10"/>
  <c r="C451" i="10"/>
  <c r="B451" i="10"/>
  <c r="F450" i="10"/>
  <c r="D450" i="10"/>
  <c r="C450" i="10"/>
  <c r="B450" i="10"/>
  <c r="F449" i="10"/>
  <c r="D449" i="10"/>
  <c r="C449" i="10"/>
  <c r="B449" i="10"/>
  <c r="F448" i="10"/>
  <c r="D448" i="10"/>
  <c r="C448" i="10"/>
  <c r="B448" i="10"/>
  <c r="F447" i="10"/>
  <c r="D447" i="10"/>
  <c r="C447" i="10"/>
  <c r="B447" i="10"/>
  <c r="F446" i="10"/>
  <c r="D446" i="10"/>
  <c r="C446" i="10"/>
  <c r="B446" i="10"/>
  <c r="F445" i="10"/>
  <c r="D445" i="10"/>
  <c r="C445" i="10"/>
  <c r="B445" i="10"/>
  <c r="F444" i="10"/>
  <c r="D444" i="10"/>
  <c r="C444" i="10"/>
  <c r="B444" i="10"/>
  <c r="F443" i="10"/>
  <c r="D443" i="10"/>
  <c r="C443" i="10"/>
  <c r="B443" i="10"/>
  <c r="F442" i="10"/>
  <c r="D442" i="10"/>
  <c r="C442" i="10"/>
  <c r="B442" i="10"/>
  <c r="F441" i="10"/>
  <c r="D441" i="10"/>
  <c r="C441" i="10"/>
  <c r="B441" i="10"/>
  <c r="F440" i="10"/>
  <c r="D440" i="10"/>
  <c r="C440" i="10"/>
  <c r="B440" i="10"/>
  <c r="F439" i="10"/>
  <c r="D439" i="10"/>
  <c r="C439" i="10"/>
  <c r="B439" i="10"/>
  <c r="F438" i="10"/>
  <c r="D438" i="10"/>
  <c r="C438" i="10"/>
  <c r="B438" i="10"/>
  <c r="F437" i="10"/>
  <c r="D437" i="10"/>
  <c r="C437" i="10"/>
  <c r="B437" i="10"/>
  <c r="F436" i="10"/>
  <c r="D436" i="10"/>
  <c r="C436" i="10"/>
  <c r="B436" i="10"/>
  <c r="F435" i="10"/>
  <c r="D435" i="10"/>
  <c r="C435" i="10"/>
  <c r="B435" i="10"/>
  <c r="F434" i="10"/>
  <c r="D434" i="10"/>
  <c r="C434" i="10"/>
  <c r="B434" i="10"/>
  <c r="F433" i="10"/>
  <c r="D433" i="10"/>
  <c r="C433" i="10"/>
  <c r="B433" i="10"/>
  <c r="F432" i="10"/>
  <c r="D432" i="10"/>
  <c r="C432" i="10"/>
  <c r="B432" i="10"/>
  <c r="F431" i="10"/>
  <c r="D431" i="10"/>
  <c r="C431" i="10"/>
  <c r="B431" i="10"/>
  <c r="F430" i="10"/>
  <c r="D430" i="10"/>
  <c r="C430" i="10"/>
  <c r="B430" i="10"/>
  <c r="F429" i="10"/>
  <c r="D429" i="10"/>
  <c r="C429" i="10"/>
  <c r="B429" i="10"/>
  <c r="F428" i="10"/>
  <c r="D428" i="10"/>
  <c r="C428" i="10"/>
  <c r="B428" i="10"/>
  <c r="F427" i="10"/>
  <c r="D427" i="10"/>
  <c r="C427" i="10"/>
  <c r="B427" i="10"/>
  <c r="F426" i="10"/>
  <c r="D426" i="10"/>
  <c r="C426" i="10"/>
  <c r="B426" i="10"/>
  <c r="F425" i="10"/>
  <c r="D425" i="10"/>
  <c r="C425" i="10"/>
  <c r="B425" i="10"/>
  <c r="F424" i="10"/>
  <c r="D424" i="10"/>
  <c r="C424" i="10"/>
  <c r="B424" i="10"/>
  <c r="F423" i="10"/>
  <c r="D423" i="10"/>
  <c r="C423" i="10"/>
  <c r="B423" i="10"/>
  <c r="F422" i="10"/>
  <c r="D422" i="10"/>
  <c r="C422" i="10"/>
  <c r="B422" i="10"/>
  <c r="F421" i="10"/>
  <c r="D421" i="10"/>
  <c r="C421" i="10"/>
  <c r="B421" i="10"/>
  <c r="F420" i="10"/>
  <c r="D420" i="10"/>
  <c r="C420" i="10"/>
  <c r="B420" i="10"/>
  <c r="F419" i="10"/>
  <c r="D419" i="10"/>
  <c r="C419" i="10"/>
  <c r="B419" i="10"/>
  <c r="F418" i="10"/>
  <c r="D418" i="10"/>
  <c r="C418" i="10"/>
  <c r="B418" i="10"/>
  <c r="F417" i="10"/>
  <c r="D417" i="10"/>
  <c r="C417" i="10"/>
  <c r="B417" i="10"/>
  <c r="F416" i="10"/>
  <c r="D416" i="10"/>
  <c r="C416" i="10"/>
  <c r="B416" i="10"/>
  <c r="F415" i="10"/>
  <c r="D415" i="10"/>
  <c r="C415" i="10"/>
  <c r="B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B5" i="10"/>
  <c r="C5" i="10"/>
  <c r="D5" i="10"/>
  <c r="B6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C4" i="10"/>
  <c r="B4" i="10"/>
  <c r="M32" i="9"/>
  <c r="M33" i="9" s="1"/>
  <c r="M23" i="9"/>
  <c r="M24" i="9" s="1"/>
  <c r="M25" i="9" s="1"/>
  <c r="M14" i="9"/>
  <c r="M15" i="9" s="1"/>
  <c r="M16" i="9" s="1"/>
  <c r="M17" i="9" s="1"/>
  <c r="M18" i="9" s="1"/>
  <c r="M5" i="9"/>
  <c r="M6" i="9" s="1"/>
  <c r="M7" i="9" s="1"/>
  <c r="M8" i="9" s="1"/>
  <c r="M9" i="9" s="1"/>
  <c r="I32" i="7" l="1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G125" i="7"/>
  <c r="F126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H125" i="7"/>
  <c r="H126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E126" i="7"/>
  <c r="I62" i="29"/>
  <c r="E62" i="29"/>
  <c r="F61" i="29"/>
  <c r="G60" i="29"/>
  <c r="H59" i="29"/>
  <c r="I58" i="29"/>
  <c r="E58" i="29"/>
  <c r="F57" i="29"/>
  <c r="G56" i="29"/>
  <c r="H55" i="29"/>
  <c r="I54" i="29"/>
  <c r="E54" i="29"/>
  <c r="F53" i="29"/>
  <c r="G52" i="29"/>
  <c r="H51" i="29"/>
  <c r="I50" i="29"/>
  <c r="E50" i="29"/>
  <c r="F49" i="29"/>
  <c r="G48" i="29"/>
  <c r="H47" i="29"/>
  <c r="I46" i="29"/>
  <c r="E46" i="29"/>
  <c r="F45" i="29"/>
  <c r="G44" i="29"/>
  <c r="H43" i="29"/>
  <c r="I42" i="29"/>
  <c r="E42" i="29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G126" i="7"/>
  <c r="I61" i="29"/>
  <c r="I60" i="29"/>
  <c r="I59" i="29"/>
  <c r="H58" i="29"/>
  <c r="H57" i="29"/>
  <c r="H56" i="29"/>
  <c r="G55" i="29"/>
  <c r="G54" i="29"/>
  <c r="G53" i="29"/>
  <c r="F52" i="29"/>
  <c r="F51" i="29"/>
  <c r="F50" i="29"/>
  <c r="E49" i="29"/>
  <c r="E48" i="29"/>
  <c r="E47" i="29"/>
  <c r="I45" i="29"/>
  <c r="I44" i="29"/>
  <c r="I43" i="29"/>
  <c r="H42" i="29"/>
  <c r="H41" i="29"/>
  <c r="I40" i="29"/>
  <c r="E40" i="29"/>
  <c r="F39" i="29"/>
  <c r="G38" i="29"/>
  <c r="H37" i="29"/>
  <c r="I36" i="29"/>
  <c r="E36" i="29"/>
  <c r="F35" i="29"/>
  <c r="G34" i="29"/>
  <c r="H33" i="29"/>
  <c r="I32" i="29"/>
  <c r="E32" i="29"/>
  <c r="F31" i="29"/>
  <c r="G30" i="29"/>
  <c r="H29" i="29"/>
  <c r="I28" i="29"/>
  <c r="E28" i="29"/>
  <c r="F27" i="29"/>
  <c r="G26" i="29"/>
  <c r="H25" i="29"/>
  <c r="I24" i="29"/>
  <c r="E24" i="29"/>
  <c r="F23" i="29"/>
  <c r="G22" i="29"/>
  <c r="H21" i="29"/>
  <c r="I20" i="29"/>
  <c r="E20" i="29"/>
  <c r="F19" i="29"/>
  <c r="G18" i="29"/>
  <c r="H17" i="29"/>
  <c r="I16" i="29"/>
  <c r="E16" i="29"/>
  <c r="F15" i="29"/>
  <c r="G14" i="29"/>
  <c r="H13" i="29"/>
  <c r="I12" i="29"/>
  <c r="E12" i="29"/>
  <c r="F11" i="29"/>
  <c r="G10" i="29"/>
  <c r="H9" i="29"/>
  <c r="I8" i="29"/>
  <c r="E8" i="29"/>
  <c r="F7" i="29"/>
  <c r="G6" i="29"/>
  <c r="H5" i="29"/>
  <c r="F4" i="29"/>
  <c r="F12" i="20"/>
  <c r="H13" i="20"/>
  <c r="F14" i="20"/>
  <c r="E15" i="20"/>
  <c r="I15" i="20"/>
  <c r="H16" i="20"/>
  <c r="G17" i="20"/>
  <c r="E18" i="20"/>
  <c r="I18" i="20"/>
  <c r="H19" i="20"/>
  <c r="G20" i="20"/>
  <c r="F21" i="20"/>
  <c r="H22" i="20"/>
  <c r="G23" i="20"/>
  <c r="F24" i="20"/>
  <c r="E25" i="20"/>
  <c r="I25" i="20"/>
  <c r="G26" i="20"/>
  <c r="F27" i="20"/>
  <c r="E28" i="20"/>
  <c r="I28" i="20"/>
  <c r="H29" i="20"/>
  <c r="F30" i="20"/>
  <c r="E31" i="20"/>
  <c r="I31" i="20"/>
  <c r="H32" i="20"/>
  <c r="G33" i="20"/>
  <c r="E34" i="20"/>
  <c r="I34" i="20"/>
  <c r="H35" i="20"/>
  <c r="G36" i="20"/>
  <c r="F37" i="20"/>
  <c r="E38" i="20"/>
  <c r="I38" i="20"/>
  <c r="H39" i="20"/>
  <c r="G40" i="20"/>
  <c r="F41" i="20"/>
  <c r="E42" i="20"/>
  <c r="I42" i="20"/>
  <c r="H43" i="20"/>
  <c r="G44" i="20"/>
  <c r="F45" i="20"/>
  <c r="E46" i="20"/>
  <c r="I46" i="20"/>
  <c r="H47" i="20"/>
  <c r="G48" i="20"/>
  <c r="F49" i="20"/>
  <c r="E50" i="20"/>
  <c r="I50" i="20"/>
  <c r="H51" i="20"/>
  <c r="G52" i="20"/>
  <c r="F53" i="20"/>
  <c r="E54" i="20"/>
  <c r="I54" i="20"/>
  <c r="H55" i="20"/>
  <c r="G56" i="20"/>
  <c r="F57" i="20"/>
  <c r="I58" i="20"/>
  <c r="H59" i="20"/>
  <c r="G60" i="20"/>
  <c r="I62" i="20"/>
  <c r="H63" i="20"/>
  <c r="G64" i="20"/>
  <c r="I66" i="20"/>
  <c r="H67" i="20"/>
  <c r="G68" i="20"/>
  <c r="I70" i="20"/>
  <c r="H71" i="20"/>
  <c r="G72" i="20"/>
  <c r="I74" i="20"/>
  <c r="H75" i="20"/>
  <c r="G76" i="20"/>
  <c r="I78" i="20"/>
  <c r="H79" i="20"/>
  <c r="G80" i="20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E125" i="7"/>
  <c r="I126" i="7"/>
  <c r="H62" i="29"/>
  <c r="H61" i="29"/>
  <c r="H60" i="29"/>
  <c r="G59" i="29"/>
  <c r="G58" i="29"/>
  <c r="G57" i="29"/>
  <c r="F56" i="29"/>
  <c r="F55" i="29"/>
  <c r="F54" i="29"/>
  <c r="E53" i="29"/>
  <c r="E52" i="29"/>
  <c r="E51" i="29"/>
  <c r="I49" i="29"/>
  <c r="I48" i="29"/>
  <c r="I47" i="29"/>
  <c r="H46" i="29"/>
  <c r="H45" i="29"/>
  <c r="H44" i="29"/>
  <c r="G43" i="29"/>
  <c r="G42" i="29"/>
  <c r="G41" i="29"/>
  <c r="H40" i="29"/>
  <c r="I39" i="29"/>
  <c r="E39" i="29"/>
  <c r="F38" i="29"/>
  <c r="G37" i="29"/>
  <c r="H36" i="29"/>
  <c r="I35" i="29"/>
  <c r="E35" i="29"/>
  <c r="F34" i="29"/>
  <c r="G33" i="29"/>
  <c r="H32" i="29"/>
  <c r="I31" i="29"/>
  <c r="E31" i="29"/>
  <c r="F30" i="29"/>
  <c r="G29" i="29"/>
  <c r="H28" i="29"/>
  <c r="I27" i="29"/>
  <c r="E27" i="29"/>
  <c r="F26" i="29"/>
  <c r="G25" i="29"/>
  <c r="H24" i="29"/>
  <c r="I23" i="29"/>
  <c r="E23" i="29"/>
  <c r="F22" i="29"/>
  <c r="G21" i="29"/>
  <c r="H20" i="29"/>
  <c r="I19" i="29"/>
  <c r="E19" i="29"/>
  <c r="F18" i="29"/>
  <c r="G17" i="29"/>
  <c r="H16" i="29"/>
  <c r="I15" i="29"/>
  <c r="E15" i="29"/>
  <c r="F14" i="29"/>
  <c r="G13" i="29"/>
  <c r="H12" i="29"/>
  <c r="I11" i="29"/>
  <c r="E11" i="29"/>
  <c r="F10" i="29"/>
  <c r="G9" i="29"/>
  <c r="H8" i="29"/>
  <c r="I7" i="29"/>
  <c r="E7" i="29"/>
  <c r="F6" i="29"/>
  <c r="G5" i="29"/>
  <c r="I4" i="29"/>
  <c r="E4" i="29"/>
  <c r="G12" i="20"/>
  <c r="E13" i="20"/>
  <c r="I13" i="20"/>
  <c r="G14" i="20"/>
  <c r="H23" i="7"/>
  <c r="H35" i="7"/>
  <c r="G55" i="7"/>
  <c r="F70" i="7"/>
  <c r="I81" i="7"/>
  <c r="I91" i="7"/>
  <c r="G99" i="7"/>
  <c r="E105" i="7"/>
  <c r="I110" i="7"/>
  <c r="H115" i="7"/>
  <c r="H119" i="7"/>
  <c r="H123" i="7"/>
  <c r="F62" i="29"/>
  <c r="E60" i="29"/>
  <c r="I57" i="29"/>
  <c r="I55" i="29"/>
  <c r="H53" i="29"/>
  <c r="G51" i="29"/>
  <c r="G49" i="29"/>
  <c r="F47" i="29"/>
  <c r="E45" i="29"/>
  <c r="E43" i="29"/>
  <c r="E41" i="29"/>
  <c r="G39" i="29"/>
  <c r="I37" i="29"/>
  <c r="F36" i="29"/>
  <c r="H34" i="29"/>
  <c r="E33" i="29"/>
  <c r="G31" i="29"/>
  <c r="I29" i="29"/>
  <c r="F28" i="29"/>
  <c r="H26" i="29"/>
  <c r="E25" i="29"/>
  <c r="G23" i="29"/>
  <c r="I21" i="29"/>
  <c r="F20" i="29"/>
  <c r="H18" i="29"/>
  <c r="E17" i="29"/>
  <c r="G15" i="29"/>
  <c r="I13" i="29"/>
  <c r="F12" i="29"/>
  <c r="H10" i="29"/>
  <c r="E9" i="29"/>
  <c r="G7" i="29"/>
  <c r="I5" i="29"/>
  <c r="H4" i="29"/>
  <c r="H12" i="20"/>
  <c r="G13" i="20"/>
  <c r="I14" i="20"/>
  <c r="E16" i="20"/>
  <c r="E17" i="20"/>
  <c r="E19" i="20"/>
  <c r="E20" i="20"/>
  <c r="E21" i="20"/>
  <c r="I22" i="20"/>
  <c r="I23" i="20"/>
  <c r="I24" i="20"/>
  <c r="I26" i="20"/>
  <c r="I27" i="20"/>
  <c r="E29" i="20"/>
  <c r="I30" i="20"/>
  <c r="E32" i="20"/>
  <c r="E33" i="20"/>
  <c r="E35" i="20"/>
  <c r="E36" i="20"/>
  <c r="E37" i="20"/>
  <c r="F38" i="20"/>
  <c r="F39" i="20"/>
  <c r="F40" i="20"/>
  <c r="G41" i="20"/>
  <c r="G42" i="20"/>
  <c r="G43" i="20"/>
  <c r="H44" i="20"/>
  <c r="H45" i="20"/>
  <c r="H46" i="20"/>
  <c r="I47" i="20"/>
  <c r="I48" i="20"/>
  <c r="I49" i="20"/>
  <c r="E51" i="20"/>
  <c r="E52" i="20"/>
  <c r="E53" i="20"/>
  <c r="F54" i="20"/>
  <c r="F55" i="20"/>
  <c r="F56" i="20"/>
  <c r="G57" i="20"/>
  <c r="G58" i="20"/>
  <c r="G59" i="20"/>
  <c r="H60" i="20"/>
  <c r="H61" i="20"/>
  <c r="H62" i="20"/>
  <c r="I63" i="20"/>
  <c r="I64" i="20"/>
  <c r="I65" i="20"/>
  <c r="G73" i="20"/>
  <c r="G74" i="20"/>
  <c r="G75" i="20"/>
  <c r="H76" i="20"/>
  <c r="H77" i="20"/>
  <c r="H78" i="20"/>
  <c r="I79" i="20"/>
  <c r="I80" i="20"/>
  <c r="I45" i="20"/>
  <c r="E47" i="20"/>
  <c r="E48" i="20"/>
  <c r="E49" i="20"/>
  <c r="F50" i="20"/>
  <c r="F51" i="20"/>
  <c r="F52" i="20"/>
  <c r="G53" i="20"/>
  <c r="G54" i="20"/>
  <c r="G55" i="20"/>
  <c r="H56" i="20"/>
  <c r="H57" i="20"/>
  <c r="H58" i="20"/>
  <c r="I59" i="20"/>
  <c r="I60" i="20"/>
  <c r="I61" i="20"/>
  <c r="G69" i="20"/>
  <c r="G70" i="20"/>
  <c r="G71" i="20"/>
  <c r="H73" i="20"/>
  <c r="H74" i="20"/>
  <c r="I76" i="20"/>
  <c r="H121" i="7"/>
  <c r="E61" i="29"/>
  <c r="H52" i="29"/>
  <c r="G50" i="29"/>
  <c r="F46" i="29"/>
  <c r="I41" i="29"/>
  <c r="E37" i="29"/>
  <c r="I33" i="29"/>
  <c r="H30" i="29"/>
  <c r="G27" i="29"/>
  <c r="H22" i="29"/>
  <c r="G19" i="29"/>
  <c r="H14" i="29"/>
  <c r="I9" i="29"/>
  <c r="F8" i="29"/>
  <c r="E5" i="29"/>
  <c r="G16" i="20"/>
  <c r="G18" i="20"/>
  <c r="H21" i="20"/>
  <c r="G24" i="20"/>
  <c r="F26" i="20"/>
  <c r="G29" i="20"/>
  <c r="G32" i="20"/>
  <c r="G35" i="20"/>
  <c r="H37" i="20"/>
  <c r="I40" i="20"/>
  <c r="E44" i="20"/>
  <c r="F46" i="20"/>
  <c r="G49" i="20"/>
  <c r="H53" i="20"/>
  <c r="I55" i="20"/>
  <c r="G65" i="20"/>
  <c r="G67" i="20"/>
  <c r="H69" i="20"/>
  <c r="I71" i="20"/>
  <c r="I73" i="20"/>
  <c r="I10" i="7"/>
  <c r="E77" i="7"/>
  <c r="F96" i="7"/>
  <c r="F108" i="7"/>
  <c r="G118" i="7"/>
  <c r="I125" i="7"/>
  <c r="F60" i="29"/>
  <c r="E56" i="29"/>
  <c r="I51" i="29"/>
  <c r="G47" i="29"/>
  <c r="F43" i="29"/>
  <c r="H39" i="29"/>
  <c r="G36" i="29"/>
  <c r="F33" i="29"/>
  <c r="E30" i="29"/>
  <c r="I26" i="29"/>
  <c r="H23" i="29"/>
  <c r="G20" i="29"/>
  <c r="F17" i="29"/>
  <c r="E14" i="29"/>
  <c r="I10" i="29"/>
  <c r="H7" i="29"/>
  <c r="E12" i="20"/>
  <c r="H14" i="20"/>
  <c r="I16" i="20"/>
  <c r="H18" i="20"/>
  <c r="I20" i="20"/>
  <c r="G22" i="20"/>
  <c r="H24" i="20"/>
  <c r="H26" i="20"/>
  <c r="H28" i="20"/>
  <c r="H30" i="20"/>
  <c r="I32" i="20"/>
  <c r="H34" i="20"/>
  <c r="I35" i="20"/>
  <c r="I37" i="20"/>
  <c r="E40" i="20"/>
  <c r="F42" i="20"/>
  <c r="F44" i="20"/>
  <c r="G46" i="20"/>
  <c r="H48" i="20"/>
  <c r="H50" i="20"/>
  <c r="I52" i="20"/>
  <c r="E55" i="20"/>
  <c r="E57" i="20"/>
  <c r="G61" i="20"/>
  <c r="G63" i="20"/>
  <c r="H65" i="20"/>
  <c r="I67" i="20"/>
  <c r="I69" i="20"/>
  <c r="G78" i="20"/>
  <c r="H80" i="20"/>
  <c r="E22" i="7"/>
  <c r="G37" i="7"/>
  <c r="H55" i="7"/>
  <c r="H70" i="7"/>
  <c r="H82" i="7"/>
  <c r="F92" i="7"/>
  <c r="H99" i="7"/>
  <c r="H105" i="7"/>
  <c r="F111" i="7"/>
  <c r="G116" i="7"/>
  <c r="E120" i="7"/>
  <c r="E124" i="7"/>
  <c r="G61" i="29"/>
  <c r="F59" i="29"/>
  <c r="E57" i="29"/>
  <c r="E55" i="29"/>
  <c r="I52" i="29"/>
  <c r="H50" i="29"/>
  <c r="H48" i="29"/>
  <c r="G46" i="29"/>
  <c r="F44" i="29"/>
  <c r="F42" i="29"/>
  <c r="G40" i="29"/>
  <c r="I38" i="29"/>
  <c r="F37" i="29"/>
  <c r="H35" i="29"/>
  <c r="E34" i="29"/>
  <c r="G32" i="29"/>
  <c r="I30" i="29"/>
  <c r="F29" i="29"/>
  <c r="H27" i="29"/>
  <c r="E26" i="29"/>
  <c r="G24" i="29"/>
  <c r="I22" i="29"/>
  <c r="F21" i="29"/>
  <c r="H19" i="29"/>
  <c r="E18" i="29"/>
  <c r="G16" i="29"/>
  <c r="I14" i="29"/>
  <c r="F13" i="29"/>
  <c r="H11" i="29"/>
  <c r="E10" i="29"/>
  <c r="G8" i="29"/>
  <c r="I6" i="29"/>
  <c r="F5" i="29"/>
  <c r="G4" i="29"/>
  <c r="I12" i="20"/>
  <c r="F15" i="20"/>
  <c r="F16" i="20"/>
  <c r="F17" i="20"/>
  <c r="F18" i="20"/>
  <c r="F19" i="20"/>
  <c r="F20" i="20"/>
  <c r="G21" i="20"/>
  <c r="E22" i="20"/>
  <c r="E23" i="20"/>
  <c r="E24" i="20"/>
  <c r="F25" i="20"/>
  <c r="E26" i="20"/>
  <c r="E27" i="20"/>
  <c r="F28" i="20"/>
  <c r="F29" i="20"/>
  <c r="E30" i="20"/>
  <c r="F31" i="20"/>
  <c r="F32" i="20"/>
  <c r="F33" i="20"/>
  <c r="F34" i="20"/>
  <c r="F35" i="20"/>
  <c r="F36" i="20"/>
  <c r="G37" i="20"/>
  <c r="G38" i="20"/>
  <c r="G39" i="20"/>
  <c r="H40" i="20"/>
  <c r="H41" i="20"/>
  <c r="H42" i="20"/>
  <c r="I43" i="20"/>
  <c r="I44" i="20"/>
  <c r="H72" i="20"/>
  <c r="I75" i="20"/>
  <c r="I77" i="20"/>
  <c r="E47" i="7"/>
  <c r="H113" i="7"/>
  <c r="F125" i="7"/>
  <c r="E59" i="29"/>
  <c r="H54" i="29"/>
  <c r="F48" i="29"/>
  <c r="E44" i="29"/>
  <c r="H38" i="29"/>
  <c r="G35" i="29"/>
  <c r="F32" i="29"/>
  <c r="I25" i="29"/>
  <c r="F24" i="29"/>
  <c r="I17" i="29"/>
  <c r="F16" i="29"/>
  <c r="G11" i="29"/>
  <c r="H6" i="29"/>
  <c r="E14" i="20"/>
  <c r="H17" i="20"/>
  <c r="H20" i="20"/>
  <c r="F22" i="20"/>
  <c r="G25" i="20"/>
  <c r="G28" i="20"/>
  <c r="G30" i="20"/>
  <c r="H33" i="20"/>
  <c r="H36" i="20"/>
  <c r="H38" i="20"/>
  <c r="I41" i="20"/>
  <c r="E45" i="20"/>
  <c r="F47" i="20"/>
  <c r="G50" i="20"/>
  <c r="H52" i="20"/>
  <c r="H54" i="20"/>
  <c r="I57" i="20"/>
  <c r="G66" i="20"/>
  <c r="H68" i="20"/>
  <c r="H70" i="20"/>
  <c r="I72" i="20"/>
  <c r="I47" i="7"/>
  <c r="I63" i="7"/>
  <c r="F88" i="7"/>
  <c r="H102" i="7"/>
  <c r="E114" i="7"/>
  <c r="E122" i="7"/>
  <c r="G62" i="29"/>
  <c r="F58" i="29"/>
  <c r="I53" i="29"/>
  <c r="H49" i="29"/>
  <c r="G45" i="29"/>
  <c r="F41" i="29"/>
  <c r="E38" i="29"/>
  <c r="I34" i="29"/>
  <c r="H31" i="29"/>
  <c r="G28" i="29"/>
  <c r="F25" i="29"/>
  <c r="E22" i="29"/>
  <c r="I18" i="29"/>
  <c r="H15" i="29"/>
  <c r="G12" i="29"/>
  <c r="F9" i="29"/>
  <c r="E6" i="29"/>
  <c r="F13" i="20"/>
  <c r="H15" i="20"/>
  <c r="I17" i="20"/>
  <c r="I19" i="20"/>
  <c r="I21" i="20"/>
  <c r="H23" i="20"/>
  <c r="H25" i="20"/>
  <c r="H27" i="20"/>
  <c r="I29" i="20"/>
  <c r="H31" i="20"/>
  <c r="I33" i="20"/>
  <c r="I36" i="20"/>
  <c r="E39" i="20"/>
  <c r="E41" i="20"/>
  <c r="F43" i="20"/>
  <c r="G45" i="20"/>
  <c r="G47" i="20"/>
  <c r="H49" i="20"/>
  <c r="I51" i="20"/>
  <c r="I53" i="20"/>
  <c r="E56" i="20"/>
  <c r="G62" i="20"/>
  <c r="H64" i="20"/>
  <c r="H66" i="20"/>
  <c r="I68" i="20"/>
  <c r="G77" i="20"/>
  <c r="G79" i="20"/>
  <c r="F12" i="7"/>
  <c r="E62" i="7"/>
  <c r="F76" i="7"/>
  <c r="G87" i="7"/>
  <c r="G95" i="7"/>
  <c r="G102" i="7"/>
  <c r="E108" i="7"/>
  <c r="I117" i="7"/>
  <c r="I56" i="29"/>
  <c r="F40" i="29"/>
  <c r="E29" i="29"/>
  <c r="E21" i="29"/>
  <c r="E13" i="29"/>
  <c r="G15" i="20"/>
  <c r="G19" i="20"/>
  <c r="F23" i="20"/>
  <c r="G27" i="20"/>
  <c r="G31" i="20"/>
  <c r="G34" i="20"/>
  <c r="I39" i="20"/>
  <c r="E43" i="20"/>
  <c r="F48" i="20"/>
  <c r="G51" i="20"/>
  <c r="I56" i="20"/>
  <c r="I11" i="20"/>
  <c r="H11" i="20"/>
  <c r="F11" i="20"/>
  <c r="H33" i="2"/>
  <c r="G11" i="20"/>
  <c r="I33" i="2"/>
  <c r="E11" i="20"/>
  <c r="B17" i="29"/>
  <c r="H8" i="26"/>
  <c r="I7" i="26"/>
  <c r="E7" i="26"/>
  <c r="G6" i="26"/>
  <c r="H5" i="26"/>
  <c r="F4" i="26"/>
  <c r="F7" i="26"/>
  <c r="E5" i="26"/>
  <c r="G8" i="26"/>
  <c r="H7" i="26"/>
  <c r="F6" i="26"/>
  <c r="G5" i="26"/>
  <c r="I4" i="26"/>
  <c r="E4" i="26"/>
  <c r="I8" i="26"/>
  <c r="H6" i="26"/>
  <c r="G4" i="26"/>
  <c r="F8" i="26"/>
  <c r="G7" i="26"/>
  <c r="I6" i="26"/>
  <c r="E6" i="26"/>
  <c r="F5" i="26"/>
  <c r="H4" i="26"/>
  <c r="E8" i="26"/>
  <c r="I5" i="26"/>
  <c r="F10" i="20"/>
  <c r="I10" i="20"/>
  <c r="E10" i="20"/>
  <c r="H10" i="20"/>
  <c r="G10" i="20"/>
  <c r="I32" i="21"/>
  <c r="H26" i="8"/>
  <c r="I25" i="8"/>
  <c r="G23" i="8"/>
  <c r="H22" i="8"/>
  <c r="I21" i="8"/>
  <c r="E21" i="8"/>
  <c r="F20" i="8"/>
  <c r="G19" i="8"/>
  <c r="H18" i="8"/>
  <c r="I17" i="8"/>
  <c r="E17" i="8"/>
  <c r="F16" i="8"/>
  <c r="G15" i="8"/>
  <c r="H14" i="8"/>
  <c r="I13" i="8"/>
  <c r="E13" i="8"/>
  <c r="F12" i="8"/>
  <c r="G11" i="8"/>
  <c r="H10" i="8"/>
  <c r="G55" i="19"/>
  <c r="H54" i="19"/>
  <c r="I53" i="19"/>
  <c r="E53" i="19"/>
  <c r="F52" i="19"/>
  <c r="G51" i="19"/>
  <c r="H50" i="19"/>
  <c r="I49" i="19"/>
  <c r="E49" i="19"/>
  <c r="F48" i="19"/>
  <c r="G47" i="19"/>
  <c r="I44" i="5"/>
  <c r="G42" i="5"/>
  <c r="H41" i="5"/>
  <c r="I40" i="5"/>
  <c r="G38" i="5"/>
  <c r="H37" i="5"/>
  <c r="I36" i="5"/>
  <c r="E36" i="5"/>
  <c r="F35" i="5"/>
  <c r="G34" i="5"/>
  <c r="H33" i="5"/>
  <c r="H32" i="21"/>
  <c r="I31" i="21"/>
  <c r="G26" i="8"/>
  <c r="H25" i="8"/>
  <c r="I24" i="8"/>
  <c r="G22" i="8"/>
  <c r="H21" i="8"/>
  <c r="I20" i="8"/>
  <c r="E20" i="8"/>
  <c r="F19" i="8"/>
  <c r="G18" i="8"/>
  <c r="H17" i="8"/>
  <c r="I16" i="8"/>
  <c r="E16" i="8"/>
  <c r="F15" i="8"/>
  <c r="G14" i="8"/>
  <c r="H13" i="8"/>
  <c r="I12" i="8"/>
  <c r="E12" i="8"/>
  <c r="F11" i="8"/>
  <c r="G10" i="8"/>
  <c r="F55" i="19"/>
  <c r="G54" i="19"/>
  <c r="H53" i="19"/>
  <c r="I52" i="19"/>
  <c r="E52" i="19"/>
  <c r="F51" i="19"/>
  <c r="G50" i="19"/>
  <c r="H49" i="19"/>
  <c r="I48" i="19"/>
  <c r="E48" i="19"/>
  <c r="F47" i="19"/>
  <c r="H44" i="5"/>
  <c r="I43" i="5"/>
  <c r="G41" i="5"/>
  <c r="H40" i="5"/>
  <c r="I39" i="5"/>
  <c r="F38" i="5"/>
  <c r="G37" i="5"/>
  <c r="H36" i="5"/>
  <c r="I35" i="5"/>
  <c r="E35" i="5"/>
  <c r="F34" i="5"/>
  <c r="G33" i="5"/>
  <c r="G32" i="21"/>
  <c r="H31" i="21"/>
  <c r="G25" i="8"/>
  <c r="H24" i="8"/>
  <c r="I23" i="8"/>
  <c r="F22" i="8"/>
  <c r="G21" i="8"/>
  <c r="H20" i="8"/>
  <c r="I19" i="8"/>
  <c r="E19" i="8"/>
  <c r="F18" i="8"/>
  <c r="G17" i="8"/>
  <c r="H16" i="8"/>
  <c r="I15" i="8"/>
  <c r="E15" i="8"/>
  <c r="F14" i="8"/>
  <c r="G13" i="8"/>
  <c r="H12" i="8"/>
  <c r="I11" i="8"/>
  <c r="E11" i="8"/>
  <c r="F10" i="8"/>
  <c r="I55" i="19"/>
  <c r="E55" i="19"/>
  <c r="F54" i="19"/>
  <c r="G53" i="19"/>
  <c r="H52" i="19"/>
  <c r="I51" i="19"/>
  <c r="E51" i="19"/>
  <c r="F50" i="19"/>
  <c r="G49" i="19"/>
  <c r="H48" i="19"/>
  <c r="I47" i="19"/>
  <c r="E47" i="19"/>
  <c r="G44" i="5"/>
  <c r="H43" i="5"/>
  <c r="I42" i="5"/>
  <c r="G40" i="5"/>
  <c r="H39" i="5"/>
  <c r="I38" i="5"/>
  <c r="E38" i="5"/>
  <c r="F37" i="5"/>
  <c r="G36" i="5"/>
  <c r="H35" i="5"/>
  <c r="I34" i="5"/>
  <c r="E34" i="5"/>
  <c r="F33" i="5"/>
  <c r="G31" i="21"/>
  <c r="I26" i="8"/>
  <c r="G24" i="8"/>
  <c r="H23" i="8"/>
  <c r="I22" i="8"/>
  <c r="E22" i="8"/>
  <c r="F21" i="8"/>
  <c r="G20" i="8"/>
  <c r="H19" i="8"/>
  <c r="I18" i="8"/>
  <c r="E18" i="8"/>
  <c r="F17" i="8"/>
  <c r="G16" i="8"/>
  <c r="H15" i="8"/>
  <c r="I14" i="8"/>
  <c r="E14" i="8"/>
  <c r="F13" i="8"/>
  <c r="G12" i="8"/>
  <c r="H11" i="8"/>
  <c r="I10" i="8"/>
  <c r="E10" i="8"/>
  <c r="H55" i="19"/>
  <c r="I54" i="19"/>
  <c r="E54" i="19"/>
  <c r="F53" i="19"/>
  <c r="G52" i="19"/>
  <c r="H51" i="19"/>
  <c r="I50" i="19"/>
  <c r="E50" i="19"/>
  <c r="F49" i="19"/>
  <c r="G48" i="19"/>
  <c r="H47" i="19"/>
  <c r="G43" i="5"/>
  <c r="H42" i="5"/>
  <c r="I41" i="5"/>
  <c r="G39" i="5"/>
  <c r="H38" i="5"/>
  <c r="I37" i="5"/>
  <c r="E37" i="5"/>
  <c r="F36" i="5"/>
  <c r="G35" i="5"/>
  <c r="H34" i="5"/>
  <c r="I33" i="5"/>
  <c r="E33" i="5"/>
  <c r="G7" i="9"/>
  <c r="G9" i="9"/>
  <c r="G13" i="9"/>
  <c r="G17" i="9"/>
  <c r="G21" i="9"/>
  <c r="G25" i="9"/>
  <c r="G29" i="9"/>
  <c r="G33" i="9"/>
  <c r="G37" i="9"/>
  <c r="G41" i="9"/>
  <c r="G45" i="9"/>
  <c r="G49" i="9"/>
  <c r="G53" i="9"/>
  <c r="G57" i="9"/>
  <c r="G61" i="9"/>
  <c r="G65" i="9"/>
  <c r="G69" i="9"/>
  <c r="G73" i="9"/>
  <c r="G77" i="9"/>
  <c r="G81" i="9"/>
  <c r="G85" i="9"/>
  <c r="G89" i="9"/>
  <c r="G93" i="9"/>
  <c r="G97" i="9"/>
  <c r="G101" i="9"/>
  <c r="G105" i="9"/>
  <c r="G109" i="9"/>
  <c r="G5" i="9"/>
  <c r="G10" i="9"/>
  <c r="G14" i="9"/>
  <c r="G18" i="9"/>
  <c r="G22" i="9"/>
  <c r="G26" i="9"/>
  <c r="G30" i="9"/>
  <c r="G34" i="9"/>
  <c r="G38" i="9"/>
  <c r="G42" i="9"/>
  <c r="G46" i="9"/>
  <c r="G50" i="9"/>
  <c r="G54" i="9"/>
  <c r="G58" i="9"/>
  <c r="G62" i="9"/>
  <c r="G66" i="9"/>
  <c r="G70" i="9"/>
  <c r="G74" i="9"/>
  <c r="G78" i="9"/>
  <c r="G82" i="9"/>
  <c r="G86" i="9"/>
  <c r="G90" i="9"/>
  <c r="G94" i="9"/>
  <c r="G98" i="9"/>
  <c r="G102" i="9"/>
  <c r="G106" i="9"/>
  <c r="G110" i="9"/>
  <c r="G6" i="9"/>
  <c r="G11" i="9"/>
  <c r="G15" i="9"/>
  <c r="G19" i="9"/>
  <c r="G23" i="9"/>
  <c r="G27" i="9"/>
  <c r="G31" i="9"/>
  <c r="G35" i="9"/>
  <c r="G39" i="9"/>
  <c r="G43" i="9"/>
  <c r="G47" i="9"/>
  <c r="G51" i="9"/>
  <c r="G55" i="9"/>
  <c r="G59" i="9"/>
  <c r="G63" i="9"/>
  <c r="G67" i="9"/>
  <c r="G71" i="9"/>
  <c r="G75" i="9"/>
  <c r="G79" i="9"/>
  <c r="G83" i="9"/>
  <c r="G87" i="9"/>
  <c r="G91" i="9"/>
  <c r="G95" i="9"/>
  <c r="G99" i="9"/>
  <c r="G103" i="9"/>
  <c r="G107" i="9"/>
  <c r="G111" i="9"/>
  <c r="G8" i="9"/>
  <c r="G12" i="9"/>
  <c r="G16" i="9"/>
  <c r="G20" i="9"/>
  <c r="G24" i="9"/>
  <c r="G28" i="9"/>
  <c r="G32" i="9"/>
  <c r="G36" i="9"/>
  <c r="G40" i="9"/>
  <c r="G44" i="9"/>
  <c r="G48" i="9"/>
  <c r="G52" i="9"/>
  <c r="G56" i="9"/>
  <c r="G60" i="9"/>
  <c r="G64" i="9"/>
  <c r="G68" i="9"/>
  <c r="G72" i="9"/>
  <c r="G76" i="9"/>
  <c r="G80" i="9"/>
  <c r="G84" i="9"/>
  <c r="G88" i="9"/>
  <c r="G92" i="9"/>
  <c r="G96" i="9"/>
  <c r="G100" i="9"/>
  <c r="G104" i="9"/>
  <c r="G108" i="9"/>
  <c r="G112" i="9"/>
  <c r="G4" i="9"/>
  <c r="I112" i="9"/>
  <c r="I111" i="9"/>
  <c r="I110" i="9"/>
  <c r="I109" i="9"/>
  <c r="I108" i="9"/>
  <c r="I107" i="9"/>
  <c r="I106" i="9"/>
  <c r="I105" i="9"/>
  <c r="H112" i="9"/>
  <c r="H111" i="9"/>
  <c r="H110" i="9"/>
  <c r="H109" i="9"/>
  <c r="H108" i="9"/>
  <c r="H107" i="9"/>
  <c r="H106" i="9"/>
  <c r="H105" i="9"/>
  <c r="F112" i="9"/>
  <c r="F111" i="9"/>
  <c r="F110" i="9"/>
  <c r="F109" i="9"/>
  <c r="F108" i="9"/>
  <c r="F107" i="9"/>
  <c r="F106" i="9"/>
  <c r="F105" i="9"/>
  <c r="E112" i="9"/>
  <c r="E111" i="9"/>
  <c r="E110" i="9"/>
  <c r="E109" i="9"/>
  <c r="E108" i="9"/>
  <c r="E107" i="9"/>
  <c r="E106" i="9"/>
  <c r="E105" i="9"/>
  <c r="M26" i="9"/>
  <c r="M27" i="9" s="1"/>
  <c r="M34" i="9"/>
  <c r="F7" i="23" a="1"/>
  <c r="F7" i="23" s="1"/>
  <c r="F8" i="23" s="1"/>
  <c r="B18" i="29" l="1"/>
  <c r="M35" i="9"/>
  <c r="B5" i="20"/>
  <c r="B6" i="20" s="1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36" i="20" s="1"/>
  <c r="B37" i="20" s="1"/>
  <c r="B38" i="20" s="1"/>
  <c r="B39" i="20" s="1"/>
  <c r="B40" i="20" s="1"/>
  <c r="B41" i="20" s="1"/>
  <c r="B42" i="20" s="1"/>
  <c r="B43" i="20" s="1"/>
  <c r="B44" i="20" s="1"/>
  <c r="B45" i="20" s="1"/>
  <c r="I30" i="21"/>
  <c r="H30" i="21"/>
  <c r="G30" i="21"/>
  <c r="I47" i="18"/>
  <c r="H47" i="18"/>
  <c r="G47" i="18"/>
  <c r="I46" i="18"/>
  <c r="H46" i="18"/>
  <c r="G46" i="18"/>
  <c r="I45" i="18"/>
  <c r="H45" i="18"/>
  <c r="G45" i="18"/>
  <c r="I44" i="18"/>
  <c r="H44" i="18"/>
  <c r="G44" i="1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B19" i="29" l="1"/>
  <c r="B46" i="20"/>
  <c r="M36" i="9"/>
  <c r="I9" i="20"/>
  <c r="H9" i="20"/>
  <c r="G9" i="20"/>
  <c r="F9" i="20"/>
  <c r="E9" i="20"/>
  <c r="I8" i="20"/>
  <c r="H8" i="20"/>
  <c r="G8" i="20"/>
  <c r="F8" i="20"/>
  <c r="E8" i="20"/>
  <c r="I7" i="20"/>
  <c r="H7" i="20"/>
  <c r="G7" i="20"/>
  <c r="F7" i="20"/>
  <c r="E7" i="20"/>
  <c r="I6" i="20"/>
  <c r="H6" i="20"/>
  <c r="G6" i="20"/>
  <c r="F6" i="20"/>
  <c r="E6" i="20"/>
  <c r="I5" i="20"/>
  <c r="H5" i="20"/>
  <c r="G5" i="20"/>
  <c r="F5" i="20"/>
  <c r="E5" i="20"/>
  <c r="I4" i="20"/>
  <c r="H4" i="20"/>
  <c r="G4" i="20"/>
  <c r="F4" i="20"/>
  <c r="E4" i="20"/>
  <c r="B5" i="22"/>
  <c r="B6" i="22" s="1"/>
  <c r="B7" i="22" s="1"/>
  <c r="B8" i="22" s="1"/>
  <c r="B9" i="22" s="1"/>
  <c r="B10" i="22" s="1"/>
  <c r="B11" i="22" s="1"/>
  <c r="B12" i="22" s="1"/>
  <c r="B13" i="22" s="1"/>
  <c r="B14" i="22" s="1"/>
  <c r="B15" i="22" s="1"/>
  <c r="B16" i="22" s="1"/>
  <c r="I16" i="22"/>
  <c r="H16" i="22"/>
  <c r="G16" i="22"/>
  <c r="F16" i="22"/>
  <c r="E16" i="22"/>
  <c r="I15" i="22"/>
  <c r="H15" i="22"/>
  <c r="G15" i="22"/>
  <c r="F15" i="22"/>
  <c r="E15" i="22"/>
  <c r="I14" i="22"/>
  <c r="H14" i="22"/>
  <c r="G14" i="22"/>
  <c r="F14" i="22"/>
  <c r="E14" i="22"/>
  <c r="I13" i="22"/>
  <c r="H13" i="22"/>
  <c r="G13" i="22"/>
  <c r="F13" i="22"/>
  <c r="E13" i="22"/>
  <c r="I12" i="22"/>
  <c r="H12" i="22"/>
  <c r="G12" i="22"/>
  <c r="F12" i="22"/>
  <c r="E12" i="22"/>
  <c r="I11" i="22"/>
  <c r="H11" i="22"/>
  <c r="G11" i="22"/>
  <c r="F11" i="22"/>
  <c r="E11" i="22"/>
  <c r="I10" i="22"/>
  <c r="H10" i="22"/>
  <c r="G10" i="22"/>
  <c r="F10" i="22"/>
  <c r="E10" i="22"/>
  <c r="I9" i="22"/>
  <c r="H9" i="22"/>
  <c r="G9" i="22"/>
  <c r="F9" i="22"/>
  <c r="E9" i="22"/>
  <c r="I8" i="22"/>
  <c r="H8" i="22"/>
  <c r="G8" i="22"/>
  <c r="F8" i="22"/>
  <c r="E8" i="22"/>
  <c r="I7" i="22"/>
  <c r="H7" i="22"/>
  <c r="G7" i="22"/>
  <c r="F7" i="22"/>
  <c r="E7" i="22"/>
  <c r="I6" i="22"/>
  <c r="H6" i="22"/>
  <c r="G6" i="22"/>
  <c r="F6" i="22"/>
  <c r="E6" i="22"/>
  <c r="I5" i="22"/>
  <c r="H5" i="22"/>
  <c r="G5" i="22"/>
  <c r="F5" i="22"/>
  <c r="E5" i="22"/>
  <c r="I4" i="22"/>
  <c r="H4" i="22"/>
  <c r="G4" i="22"/>
  <c r="F4" i="22"/>
  <c r="E4" i="22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I45" i="3"/>
  <c r="H45" i="3"/>
  <c r="G45" i="3"/>
  <c r="I44" i="3"/>
  <c r="H44" i="3"/>
  <c r="G44" i="3"/>
  <c r="I43" i="3"/>
  <c r="H43" i="3"/>
  <c r="G43" i="3"/>
  <c r="I42" i="3"/>
  <c r="H42" i="3"/>
  <c r="G42" i="3"/>
  <c r="I41" i="3"/>
  <c r="H41" i="3"/>
  <c r="G41" i="3"/>
  <c r="I40" i="3"/>
  <c r="H40" i="3"/>
  <c r="G40" i="3"/>
  <c r="I39" i="3"/>
  <c r="H39" i="3"/>
  <c r="G39" i="3"/>
  <c r="B20" i="29" l="1"/>
  <c r="B47" i="20"/>
  <c r="J5" i="22"/>
  <c r="K5" i="22" s="1"/>
  <c r="A5" i="22" s="1"/>
  <c r="J7" i="22"/>
  <c r="K7" i="22" s="1"/>
  <c r="A7" i="22" s="1"/>
  <c r="J11" i="22"/>
  <c r="K11" i="22" s="1"/>
  <c r="A11" i="22" s="1"/>
  <c r="J15" i="22"/>
  <c r="K15" i="22" s="1"/>
  <c r="A15" i="22" s="1"/>
  <c r="J4" i="22"/>
  <c r="K4" i="22" s="1"/>
  <c r="A4" i="22" s="1"/>
  <c r="J8" i="22"/>
  <c r="K8" i="22" s="1"/>
  <c r="A8" i="22" s="1"/>
  <c r="J12" i="22"/>
  <c r="K12" i="22" s="1"/>
  <c r="A12" i="22" s="1"/>
  <c r="J16" i="22"/>
  <c r="K16" i="22" s="1"/>
  <c r="A16" i="22" s="1"/>
  <c r="J9" i="22"/>
  <c r="K9" i="22" s="1"/>
  <c r="A9" i="22" s="1"/>
  <c r="J13" i="22"/>
  <c r="K13" i="22" s="1"/>
  <c r="A13" i="22" s="1"/>
  <c r="J6" i="22"/>
  <c r="K6" i="22" s="1"/>
  <c r="A6" i="22" s="1"/>
  <c r="J10" i="22"/>
  <c r="K10" i="22" s="1"/>
  <c r="A10" i="22" s="1"/>
  <c r="J14" i="22"/>
  <c r="K14" i="22" s="1"/>
  <c r="A14" i="22" s="1"/>
  <c r="B110" i="2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I29" i="21"/>
  <c r="H29" i="21"/>
  <c r="G29" i="21"/>
  <c r="I28" i="21"/>
  <c r="H28" i="21"/>
  <c r="G28" i="21"/>
  <c r="I27" i="21"/>
  <c r="H27" i="21"/>
  <c r="G27" i="21"/>
  <c r="F27" i="21"/>
  <c r="E27" i="21"/>
  <c r="I26" i="21"/>
  <c r="H26" i="21"/>
  <c r="G26" i="21"/>
  <c r="F26" i="21"/>
  <c r="E26" i="21"/>
  <c r="I25" i="21"/>
  <c r="H25" i="21"/>
  <c r="G25" i="21"/>
  <c r="F25" i="21"/>
  <c r="E25" i="21"/>
  <c r="I24" i="21"/>
  <c r="H24" i="21"/>
  <c r="G24" i="21"/>
  <c r="F24" i="21"/>
  <c r="E24" i="21"/>
  <c r="I23" i="21"/>
  <c r="H23" i="21"/>
  <c r="G23" i="21"/>
  <c r="F23" i="21"/>
  <c r="E23" i="21"/>
  <c r="I22" i="21"/>
  <c r="H22" i="21"/>
  <c r="G22" i="21"/>
  <c r="F22" i="21"/>
  <c r="E22" i="21"/>
  <c r="I21" i="21"/>
  <c r="H21" i="21"/>
  <c r="G21" i="21"/>
  <c r="F21" i="21"/>
  <c r="E21" i="21"/>
  <c r="I20" i="21"/>
  <c r="H20" i="21"/>
  <c r="G20" i="21"/>
  <c r="F20" i="21"/>
  <c r="E20" i="21"/>
  <c r="I19" i="21"/>
  <c r="H19" i="21"/>
  <c r="G19" i="21"/>
  <c r="F19" i="21"/>
  <c r="E19" i="21"/>
  <c r="I18" i="21"/>
  <c r="H18" i="21"/>
  <c r="G18" i="21"/>
  <c r="F18" i="21"/>
  <c r="E18" i="21"/>
  <c r="I17" i="21"/>
  <c r="H17" i="21"/>
  <c r="G17" i="21"/>
  <c r="F17" i="21"/>
  <c r="E17" i="21"/>
  <c r="I16" i="21"/>
  <c r="H16" i="21"/>
  <c r="G16" i="21"/>
  <c r="F16" i="21"/>
  <c r="E16" i="21"/>
  <c r="I15" i="21"/>
  <c r="H15" i="21"/>
  <c r="G15" i="21"/>
  <c r="F15" i="21"/>
  <c r="E15" i="21"/>
  <c r="I14" i="21"/>
  <c r="H14" i="21"/>
  <c r="G14" i="21"/>
  <c r="F14" i="21"/>
  <c r="E14" i="21"/>
  <c r="I13" i="21"/>
  <c r="H13" i="21"/>
  <c r="G13" i="21"/>
  <c r="F13" i="21"/>
  <c r="E13" i="21"/>
  <c r="I12" i="21"/>
  <c r="H12" i="21"/>
  <c r="G12" i="21"/>
  <c r="F12" i="21"/>
  <c r="E12" i="21"/>
  <c r="I11" i="21"/>
  <c r="H11" i="21"/>
  <c r="G11" i="21"/>
  <c r="F11" i="21"/>
  <c r="E11" i="21"/>
  <c r="I10" i="21"/>
  <c r="H10" i="21"/>
  <c r="G10" i="21"/>
  <c r="F10" i="21"/>
  <c r="E10" i="21"/>
  <c r="I9" i="21"/>
  <c r="H9" i="21"/>
  <c r="G9" i="21"/>
  <c r="F9" i="21"/>
  <c r="E9" i="21"/>
  <c r="I8" i="21"/>
  <c r="H8" i="21"/>
  <c r="G8" i="21"/>
  <c r="F8" i="21"/>
  <c r="E8" i="21"/>
  <c r="I7" i="21"/>
  <c r="H7" i="21"/>
  <c r="G7" i="21"/>
  <c r="F7" i="21"/>
  <c r="E7" i="21"/>
  <c r="I6" i="21"/>
  <c r="H6" i="21"/>
  <c r="G6" i="21"/>
  <c r="F6" i="21"/>
  <c r="E6" i="21"/>
  <c r="I5" i="21"/>
  <c r="H5" i="21"/>
  <c r="G5" i="21"/>
  <c r="F5" i="21"/>
  <c r="E5" i="21"/>
  <c r="B5" i="21"/>
  <c r="B6" i="21" s="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I4" i="21"/>
  <c r="H4" i="21"/>
  <c r="G4" i="21"/>
  <c r="F4" i="21"/>
  <c r="E4" i="21"/>
  <c r="B110" i="19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I46" i="19"/>
  <c r="H46" i="19"/>
  <c r="G46" i="19"/>
  <c r="F46" i="19"/>
  <c r="I45" i="19"/>
  <c r="H45" i="19"/>
  <c r="G45" i="19"/>
  <c r="F45" i="19"/>
  <c r="I44" i="19"/>
  <c r="H44" i="19"/>
  <c r="G44" i="19"/>
  <c r="F44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I39" i="19"/>
  <c r="H39" i="19"/>
  <c r="G39" i="19"/>
  <c r="F39" i="19"/>
  <c r="I38" i="19"/>
  <c r="H38" i="19"/>
  <c r="G38" i="19"/>
  <c r="F38" i="19"/>
  <c r="I37" i="19"/>
  <c r="H37" i="19"/>
  <c r="G37" i="19"/>
  <c r="F37" i="19"/>
  <c r="I36" i="19"/>
  <c r="H36" i="19"/>
  <c r="G36" i="19"/>
  <c r="F36" i="19"/>
  <c r="I35" i="19"/>
  <c r="H35" i="19"/>
  <c r="G35" i="19"/>
  <c r="F35" i="19"/>
  <c r="I34" i="19"/>
  <c r="H34" i="19"/>
  <c r="G34" i="19"/>
  <c r="F34" i="19"/>
  <c r="I33" i="19"/>
  <c r="H33" i="19"/>
  <c r="G33" i="19"/>
  <c r="F33" i="19"/>
  <c r="I32" i="19"/>
  <c r="H32" i="19"/>
  <c r="G32" i="19"/>
  <c r="F32" i="19"/>
  <c r="I31" i="19"/>
  <c r="H31" i="19"/>
  <c r="G31" i="19"/>
  <c r="F31" i="19"/>
  <c r="I30" i="19"/>
  <c r="H30" i="19"/>
  <c r="G30" i="19"/>
  <c r="F30" i="19"/>
  <c r="I29" i="19"/>
  <c r="H29" i="19"/>
  <c r="G29" i="19"/>
  <c r="F29" i="19"/>
  <c r="I28" i="19"/>
  <c r="H28" i="19"/>
  <c r="G28" i="19"/>
  <c r="F28" i="19"/>
  <c r="I27" i="19"/>
  <c r="H27" i="19"/>
  <c r="G27" i="19"/>
  <c r="F27" i="19"/>
  <c r="I26" i="19"/>
  <c r="H26" i="19"/>
  <c r="G26" i="19"/>
  <c r="F26" i="19"/>
  <c r="I25" i="19"/>
  <c r="H25" i="19"/>
  <c r="G25" i="19"/>
  <c r="F25" i="19"/>
  <c r="I24" i="19"/>
  <c r="H24" i="19"/>
  <c r="G24" i="19"/>
  <c r="F24" i="19"/>
  <c r="I23" i="19"/>
  <c r="H23" i="19"/>
  <c r="G23" i="19"/>
  <c r="F23" i="19"/>
  <c r="I22" i="19"/>
  <c r="H22" i="19"/>
  <c r="G22" i="19"/>
  <c r="F22" i="19"/>
  <c r="I21" i="19"/>
  <c r="H21" i="19"/>
  <c r="G21" i="19"/>
  <c r="F21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3" i="19"/>
  <c r="H13" i="19"/>
  <c r="G13" i="19"/>
  <c r="F13" i="19"/>
  <c r="I12" i="19"/>
  <c r="H12" i="19"/>
  <c r="G12" i="19"/>
  <c r="F12" i="19"/>
  <c r="I11" i="19"/>
  <c r="H11" i="19"/>
  <c r="G11" i="19"/>
  <c r="F11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B5" i="19"/>
  <c r="B6" i="19" s="1"/>
  <c r="B7" i="19" s="1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I4" i="19"/>
  <c r="H4" i="19"/>
  <c r="G4" i="19"/>
  <c r="F4" i="19"/>
  <c r="B110" i="18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I43" i="18"/>
  <c r="H43" i="18"/>
  <c r="G43" i="18"/>
  <c r="I42" i="18"/>
  <c r="H42" i="18"/>
  <c r="G42" i="18"/>
  <c r="I41" i="18"/>
  <c r="H41" i="18"/>
  <c r="G41" i="18"/>
  <c r="I40" i="18"/>
  <c r="H40" i="18"/>
  <c r="G40" i="18"/>
  <c r="I39" i="18"/>
  <c r="H39" i="18"/>
  <c r="G39" i="18"/>
  <c r="I38" i="18"/>
  <c r="H38" i="18"/>
  <c r="G38" i="18"/>
  <c r="I37" i="18"/>
  <c r="H37" i="18"/>
  <c r="G37" i="18"/>
  <c r="I36" i="18"/>
  <c r="H36" i="18"/>
  <c r="G36" i="18"/>
  <c r="I35" i="18"/>
  <c r="H35" i="18"/>
  <c r="G35" i="18"/>
  <c r="I34" i="18"/>
  <c r="H34" i="18"/>
  <c r="G34" i="18"/>
  <c r="I33" i="18"/>
  <c r="H33" i="18"/>
  <c r="G33" i="18"/>
  <c r="F33" i="18"/>
  <c r="E33" i="18"/>
  <c r="I32" i="18"/>
  <c r="H32" i="18"/>
  <c r="G32" i="18"/>
  <c r="F32" i="18"/>
  <c r="E32" i="18"/>
  <c r="I31" i="18"/>
  <c r="H31" i="18"/>
  <c r="G31" i="18"/>
  <c r="F31" i="18"/>
  <c r="E31" i="18"/>
  <c r="I30" i="18"/>
  <c r="H30" i="18"/>
  <c r="G30" i="18"/>
  <c r="F30" i="18"/>
  <c r="E30" i="18"/>
  <c r="I29" i="18"/>
  <c r="H29" i="18"/>
  <c r="G29" i="18"/>
  <c r="F29" i="18"/>
  <c r="E29" i="18"/>
  <c r="I28" i="18"/>
  <c r="H28" i="18"/>
  <c r="G28" i="18"/>
  <c r="F28" i="18"/>
  <c r="E28" i="18"/>
  <c r="I27" i="18"/>
  <c r="H27" i="18"/>
  <c r="G27" i="18"/>
  <c r="F27" i="18"/>
  <c r="E27" i="18"/>
  <c r="I26" i="18"/>
  <c r="H26" i="18"/>
  <c r="G26" i="18"/>
  <c r="F26" i="18"/>
  <c r="E26" i="18"/>
  <c r="I25" i="18"/>
  <c r="H25" i="18"/>
  <c r="G25" i="18"/>
  <c r="F25" i="18"/>
  <c r="E25" i="18"/>
  <c r="I24" i="18"/>
  <c r="H24" i="18"/>
  <c r="G24" i="18"/>
  <c r="F24" i="18"/>
  <c r="E24" i="18"/>
  <c r="I23" i="18"/>
  <c r="H23" i="18"/>
  <c r="G23" i="18"/>
  <c r="F23" i="18"/>
  <c r="E23" i="18"/>
  <c r="I22" i="18"/>
  <c r="H22" i="18"/>
  <c r="G22" i="18"/>
  <c r="F22" i="18"/>
  <c r="E22" i="18"/>
  <c r="I21" i="18"/>
  <c r="H21" i="18"/>
  <c r="G21" i="18"/>
  <c r="F21" i="18"/>
  <c r="E21" i="18"/>
  <c r="I20" i="18"/>
  <c r="H20" i="18"/>
  <c r="G20" i="18"/>
  <c r="F20" i="18"/>
  <c r="E20" i="18"/>
  <c r="I19" i="18"/>
  <c r="H19" i="18"/>
  <c r="G19" i="18"/>
  <c r="F19" i="18"/>
  <c r="E19" i="18"/>
  <c r="I18" i="18"/>
  <c r="H18" i="18"/>
  <c r="G18" i="18"/>
  <c r="F18" i="18"/>
  <c r="E18" i="18"/>
  <c r="I17" i="18"/>
  <c r="H17" i="18"/>
  <c r="G17" i="18"/>
  <c r="F17" i="18"/>
  <c r="E17" i="18"/>
  <c r="I16" i="18"/>
  <c r="H16" i="18"/>
  <c r="G16" i="18"/>
  <c r="F16" i="18"/>
  <c r="E16" i="18"/>
  <c r="I15" i="18"/>
  <c r="H15" i="18"/>
  <c r="G15" i="18"/>
  <c r="F15" i="18"/>
  <c r="E15" i="18"/>
  <c r="I14" i="18"/>
  <c r="H14" i="18"/>
  <c r="G14" i="18"/>
  <c r="F14" i="18"/>
  <c r="E14" i="18"/>
  <c r="I13" i="18"/>
  <c r="H13" i="18"/>
  <c r="G13" i="18"/>
  <c r="F13" i="18"/>
  <c r="E13" i="18"/>
  <c r="I12" i="18"/>
  <c r="H12" i="18"/>
  <c r="G12" i="18"/>
  <c r="F12" i="18"/>
  <c r="E12" i="18"/>
  <c r="I11" i="18"/>
  <c r="H11" i="18"/>
  <c r="G11" i="18"/>
  <c r="F11" i="18"/>
  <c r="E11" i="18"/>
  <c r="I10" i="18"/>
  <c r="H10" i="18"/>
  <c r="G10" i="18"/>
  <c r="F10" i="18"/>
  <c r="E10" i="18"/>
  <c r="I9" i="18"/>
  <c r="H9" i="18"/>
  <c r="G9" i="18"/>
  <c r="F9" i="18"/>
  <c r="E9" i="18"/>
  <c r="I8" i="18"/>
  <c r="H8" i="18"/>
  <c r="G8" i="18"/>
  <c r="F8" i="18"/>
  <c r="E8" i="18"/>
  <c r="I7" i="18"/>
  <c r="H7" i="18"/>
  <c r="G7" i="18"/>
  <c r="F7" i="18"/>
  <c r="E7" i="18"/>
  <c r="I6" i="18"/>
  <c r="H6" i="18"/>
  <c r="G6" i="18"/>
  <c r="F6" i="18"/>
  <c r="E6" i="18"/>
  <c r="I5" i="18"/>
  <c r="H5" i="18"/>
  <c r="G5" i="18"/>
  <c r="F5" i="18"/>
  <c r="E5" i="18"/>
  <c r="B5" i="18"/>
  <c r="B6" i="18" s="1"/>
  <c r="B7" i="18" s="1"/>
  <c r="B8" i="18" s="1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I4" i="18"/>
  <c r="H4" i="18"/>
  <c r="G4" i="18"/>
  <c r="F4" i="18"/>
  <c r="E4" i="18"/>
  <c r="B110" i="17"/>
  <c r="B111" i="17" s="1"/>
  <c r="B112" i="17" s="1"/>
  <c r="B113" i="17" s="1"/>
  <c r="B114" i="17" s="1"/>
  <c r="B115" i="17" s="1"/>
  <c r="B116" i="17" s="1"/>
  <c r="B117" i="17" s="1"/>
  <c r="B118" i="17" s="1"/>
  <c r="B119" i="17" s="1"/>
  <c r="B120" i="17" s="1"/>
  <c r="B121" i="17" s="1"/>
  <c r="B122" i="17" s="1"/>
  <c r="B123" i="17" s="1"/>
  <c r="B124" i="17" s="1"/>
  <c r="B125" i="17" s="1"/>
  <c r="B126" i="17" s="1"/>
  <c r="B127" i="17" s="1"/>
  <c r="B128" i="17" s="1"/>
  <c r="B129" i="17" s="1"/>
  <c r="B130" i="17" s="1"/>
  <c r="B131" i="17" s="1"/>
  <c r="B132" i="17" s="1"/>
  <c r="B133" i="17" s="1"/>
  <c r="B134" i="17" s="1"/>
  <c r="B135" i="17" s="1"/>
  <c r="B136" i="17" s="1"/>
  <c r="B137" i="17" s="1"/>
  <c r="B138" i="17" s="1"/>
  <c r="B139" i="17" s="1"/>
  <c r="B140" i="17" s="1"/>
  <c r="B141" i="17" s="1"/>
  <c r="B142" i="17" s="1"/>
  <c r="B143" i="17" s="1"/>
  <c r="B144" i="17" s="1"/>
  <c r="B145" i="17" s="1"/>
  <c r="B146" i="17" s="1"/>
  <c r="B147" i="17" s="1"/>
  <c r="B148" i="17" s="1"/>
  <c r="B149" i="17" s="1"/>
  <c r="B150" i="17" s="1"/>
  <c r="B151" i="17" s="1"/>
  <c r="B152" i="17" s="1"/>
  <c r="B153" i="17" s="1"/>
  <c r="B154" i="17" s="1"/>
  <c r="B155" i="17" s="1"/>
  <c r="B156" i="17" s="1"/>
  <c r="B157" i="17" s="1"/>
  <c r="B158" i="17" s="1"/>
  <c r="B159" i="17" s="1"/>
  <c r="B160" i="17" s="1"/>
  <c r="B161" i="17" s="1"/>
  <c r="B162" i="17" s="1"/>
  <c r="B163" i="17" s="1"/>
  <c r="B164" i="17" s="1"/>
  <c r="B165" i="17" s="1"/>
  <c r="B166" i="17" s="1"/>
  <c r="B167" i="17" s="1"/>
  <c r="B168" i="17" s="1"/>
  <c r="B169" i="17" s="1"/>
  <c r="B170" i="17" s="1"/>
  <c r="B171" i="17" s="1"/>
  <c r="B172" i="17" s="1"/>
  <c r="B173" i="17" s="1"/>
  <c r="B174" i="17" s="1"/>
  <c r="B175" i="17" s="1"/>
  <c r="B176" i="17" s="1"/>
  <c r="B177" i="17" s="1"/>
  <c r="B178" i="17" s="1"/>
  <c r="B179" i="17" s="1"/>
  <c r="B180" i="17" s="1"/>
  <c r="B181" i="17" s="1"/>
  <c r="B182" i="17" s="1"/>
  <c r="B183" i="17" s="1"/>
  <c r="B184" i="17" s="1"/>
  <c r="B185" i="17" s="1"/>
  <c r="B186" i="17" s="1"/>
  <c r="B187" i="17" s="1"/>
  <c r="B188" i="17" s="1"/>
  <c r="B189" i="17" s="1"/>
  <c r="B190" i="17" s="1"/>
  <c r="B191" i="17" s="1"/>
  <c r="B192" i="17" s="1"/>
  <c r="B193" i="17" s="1"/>
  <c r="B194" i="17" s="1"/>
  <c r="B195" i="17" s="1"/>
  <c r="B196" i="17" s="1"/>
  <c r="B197" i="17" s="1"/>
  <c r="B198" i="17" s="1"/>
  <c r="B199" i="17" s="1"/>
  <c r="B200" i="17" s="1"/>
  <c r="B201" i="17" s="1"/>
  <c r="B202" i="17" s="1"/>
  <c r="B203" i="17" s="1"/>
  <c r="B204" i="17" s="1"/>
  <c r="B205" i="17" s="1"/>
  <c r="B206" i="17" s="1"/>
  <c r="B207" i="17" s="1"/>
  <c r="B208" i="17" s="1"/>
  <c r="I26" i="17"/>
  <c r="H26" i="17"/>
  <c r="G26" i="17"/>
  <c r="F26" i="17"/>
  <c r="E26" i="17"/>
  <c r="I25" i="17"/>
  <c r="H25" i="17"/>
  <c r="G25" i="17"/>
  <c r="F25" i="17"/>
  <c r="E25" i="17"/>
  <c r="I24" i="17"/>
  <c r="H24" i="17"/>
  <c r="G24" i="17"/>
  <c r="F24" i="17"/>
  <c r="E24" i="17"/>
  <c r="I23" i="17"/>
  <c r="H23" i="17"/>
  <c r="G23" i="17"/>
  <c r="F23" i="17"/>
  <c r="E23" i="17"/>
  <c r="I22" i="17"/>
  <c r="H22" i="17"/>
  <c r="G22" i="17"/>
  <c r="F22" i="17"/>
  <c r="E22" i="17"/>
  <c r="I21" i="17"/>
  <c r="H21" i="17"/>
  <c r="G21" i="17"/>
  <c r="F21" i="17"/>
  <c r="E21" i="17"/>
  <c r="I20" i="17"/>
  <c r="H20" i="17"/>
  <c r="G20" i="17"/>
  <c r="F20" i="17"/>
  <c r="E20" i="17"/>
  <c r="I19" i="17"/>
  <c r="H19" i="17"/>
  <c r="G19" i="17"/>
  <c r="F19" i="17"/>
  <c r="E19" i="17"/>
  <c r="I18" i="17"/>
  <c r="H18" i="17"/>
  <c r="G18" i="17"/>
  <c r="F18" i="17"/>
  <c r="E18" i="17"/>
  <c r="I17" i="17"/>
  <c r="H17" i="17"/>
  <c r="G17" i="17"/>
  <c r="F17" i="17"/>
  <c r="E17" i="17"/>
  <c r="I16" i="17"/>
  <c r="H16" i="17"/>
  <c r="G16" i="17"/>
  <c r="F16" i="17"/>
  <c r="E16" i="17"/>
  <c r="I15" i="17"/>
  <c r="H15" i="17"/>
  <c r="G15" i="17"/>
  <c r="F15" i="17"/>
  <c r="E15" i="17"/>
  <c r="I14" i="17"/>
  <c r="H14" i="17"/>
  <c r="G14" i="17"/>
  <c r="F14" i="17"/>
  <c r="E14" i="17"/>
  <c r="I13" i="17"/>
  <c r="H13" i="17"/>
  <c r="G13" i="17"/>
  <c r="F13" i="17"/>
  <c r="E13" i="17"/>
  <c r="I12" i="17"/>
  <c r="H12" i="17"/>
  <c r="G12" i="17"/>
  <c r="F12" i="17"/>
  <c r="E12" i="17"/>
  <c r="I11" i="17"/>
  <c r="H11" i="17"/>
  <c r="G11" i="17"/>
  <c r="F11" i="17"/>
  <c r="E11" i="17"/>
  <c r="I10" i="17"/>
  <c r="H10" i="17"/>
  <c r="G10" i="17"/>
  <c r="F10" i="17"/>
  <c r="E10" i="17"/>
  <c r="I9" i="17"/>
  <c r="H9" i="17"/>
  <c r="G9" i="17"/>
  <c r="F9" i="17"/>
  <c r="E9" i="17"/>
  <c r="I8" i="17"/>
  <c r="H8" i="17"/>
  <c r="G8" i="17"/>
  <c r="F8" i="17"/>
  <c r="E8" i="17"/>
  <c r="I7" i="17"/>
  <c r="H7" i="17"/>
  <c r="G7" i="17"/>
  <c r="F7" i="17"/>
  <c r="E7" i="17"/>
  <c r="I6" i="17"/>
  <c r="H6" i="17"/>
  <c r="G6" i="17"/>
  <c r="F6" i="17"/>
  <c r="E6" i="17"/>
  <c r="I5" i="17"/>
  <c r="H5" i="17"/>
  <c r="G5" i="17"/>
  <c r="F5" i="17"/>
  <c r="E5" i="17"/>
  <c r="B5" i="17"/>
  <c r="B6" i="17" s="1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I4" i="17"/>
  <c r="H4" i="17"/>
  <c r="G4" i="17"/>
  <c r="F4" i="17"/>
  <c r="E4" i="17"/>
  <c r="B21" i="29" l="1"/>
  <c r="B48" i="20"/>
  <c r="J55" i="19"/>
  <c r="K55" i="19" s="1"/>
  <c r="A55" i="19" s="1"/>
  <c r="J48" i="19"/>
  <c r="K48" i="19" s="1"/>
  <c r="A48" i="19" s="1"/>
  <c r="J54" i="19"/>
  <c r="K54" i="19" s="1"/>
  <c r="A54" i="19" s="1"/>
  <c r="J49" i="19"/>
  <c r="K49" i="19" s="1"/>
  <c r="A49" i="19" s="1"/>
  <c r="J52" i="19"/>
  <c r="K52" i="19" s="1"/>
  <c r="A52" i="19" s="1"/>
  <c r="J50" i="19"/>
  <c r="K50" i="19" s="1"/>
  <c r="A50" i="19" s="1"/>
  <c r="J47" i="19"/>
  <c r="K47" i="19" s="1"/>
  <c r="A47" i="19" s="1"/>
  <c r="J53" i="19"/>
  <c r="K53" i="19" s="1"/>
  <c r="A53" i="19" s="1"/>
  <c r="J51" i="19"/>
  <c r="K51" i="19" s="1"/>
  <c r="A51" i="19" s="1"/>
  <c r="J4" i="17"/>
  <c r="K4" i="17" s="1"/>
  <c r="A4" i="17" s="1"/>
  <c r="J32" i="21"/>
  <c r="K32" i="21" s="1"/>
  <c r="J31" i="21"/>
  <c r="K31" i="21" s="1"/>
  <c r="AK36" i="22"/>
  <c r="AG36" i="22"/>
  <c r="AC36" i="22"/>
  <c r="Y36" i="22"/>
  <c r="U36" i="22"/>
  <c r="Q36" i="22"/>
  <c r="AM35" i="22"/>
  <c r="AI35" i="22"/>
  <c r="AE35" i="22"/>
  <c r="AA35" i="22"/>
  <c r="W35" i="22"/>
  <c r="S35" i="22"/>
  <c r="O35" i="22"/>
  <c r="AK34" i="22"/>
  <c r="AG34" i="22"/>
  <c r="AC34" i="22"/>
  <c r="Y34" i="22"/>
  <c r="U34" i="22"/>
  <c r="Q34" i="22"/>
  <c r="AM33" i="22"/>
  <c r="AM37" i="22" s="1"/>
  <c r="AI33" i="22"/>
  <c r="AI37" i="22" s="1"/>
  <c r="AJ36" i="22"/>
  <c r="AF36" i="22"/>
  <c r="AB36" i="22"/>
  <c r="X36" i="22"/>
  <c r="T36" i="22"/>
  <c r="P36" i="22"/>
  <c r="AL35" i="22"/>
  <c r="AH35" i="22"/>
  <c r="AD35" i="22"/>
  <c r="Z35" i="22"/>
  <c r="V35" i="22"/>
  <c r="R35" i="22"/>
  <c r="N35" i="22"/>
  <c r="AJ34" i="22"/>
  <c r="AF34" i="22"/>
  <c r="AB34" i="22"/>
  <c r="X34" i="22"/>
  <c r="T34" i="22"/>
  <c r="P34" i="22"/>
  <c r="AL33" i="22"/>
  <c r="AL37" i="22" s="1"/>
  <c r="AH33" i="22"/>
  <c r="AH37" i="22" s="1"/>
  <c r="AD33" i="22"/>
  <c r="AD37" i="22" s="1"/>
  <c r="Z33" i="22"/>
  <c r="Z37" i="22" s="1"/>
  <c r="V33" i="22"/>
  <c r="V37" i="22" s="1"/>
  <c r="R33" i="22"/>
  <c r="R37" i="22" s="1"/>
  <c r="N33" i="22"/>
  <c r="N37" i="22" s="1"/>
  <c r="AJ32" i="22"/>
  <c r="AF32" i="22"/>
  <c r="AB32" i="22"/>
  <c r="X32" i="22"/>
  <c r="T32" i="22"/>
  <c r="P32" i="22"/>
  <c r="AL31" i="22"/>
  <c r="AH31" i="22"/>
  <c r="AD31" i="22"/>
  <c r="Z31" i="22"/>
  <c r="V31" i="22"/>
  <c r="R31" i="22"/>
  <c r="N31" i="22"/>
  <c r="AJ27" i="22"/>
  <c r="AF27" i="22"/>
  <c r="AB27" i="22"/>
  <c r="X27" i="22"/>
  <c r="T27" i="22"/>
  <c r="P27" i="22"/>
  <c r="AL26" i="22"/>
  <c r="AH26" i="22"/>
  <c r="AD26" i="22"/>
  <c r="Z26" i="22"/>
  <c r="V26" i="22"/>
  <c r="R26" i="22"/>
  <c r="N26" i="22"/>
  <c r="AJ25" i="22"/>
  <c r="AF25" i="22"/>
  <c r="AB25" i="22"/>
  <c r="X25" i="22"/>
  <c r="T25" i="22"/>
  <c r="P25" i="22"/>
  <c r="AL24" i="22"/>
  <c r="AL28" i="22" s="1"/>
  <c r="AH24" i="22"/>
  <c r="AH28" i="22" s="1"/>
  <c r="AD24" i="22"/>
  <c r="AD28" i="22" s="1"/>
  <c r="Z24" i="22"/>
  <c r="Z28" i="22" s="1"/>
  <c r="V24" i="22"/>
  <c r="V28" i="22" s="1"/>
  <c r="R24" i="22"/>
  <c r="R28" i="22" s="1"/>
  <c r="N24" i="22"/>
  <c r="N28" i="22" s="1"/>
  <c r="AJ23" i="22"/>
  <c r="AF23" i="22"/>
  <c r="AB23" i="22"/>
  <c r="X23" i="22"/>
  <c r="T23" i="22"/>
  <c r="P23" i="22"/>
  <c r="AL22" i="22"/>
  <c r="AH22" i="22"/>
  <c r="AD22" i="22"/>
  <c r="Z22" i="22"/>
  <c r="V22" i="22"/>
  <c r="R22" i="22"/>
  <c r="N22" i="22"/>
  <c r="AJ18" i="22"/>
  <c r="AF18" i="22"/>
  <c r="AB18" i="22"/>
  <c r="X18" i="22"/>
  <c r="T18" i="22"/>
  <c r="P18" i="22"/>
  <c r="AL17" i="22"/>
  <c r="AI36" i="22"/>
  <c r="AA36" i="22"/>
  <c r="S36" i="22"/>
  <c r="AK35" i="22"/>
  <c r="AC35" i="22"/>
  <c r="U35" i="22"/>
  <c r="AM34" i="22"/>
  <c r="AE34" i="22"/>
  <c r="W34" i="22"/>
  <c r="O34" i="22"/>
  <c r="AG33" i="22"/>
  <c r="AG37" i="22" s="1"/>
  <c r="AB33" i="22"/>
  <c r="AB37" i="22" s="1"/>
  <c r="W33" i="22"/>
  <c r="W37" i="22" s="1"/>
  <c r="Q33" i="22"/>
  <c r="Q37" i="22" s="1"/>
  <c r="AL32" i="22"/>
  <c r="AG32" i="22"/>
  <c r="AA32" i="22"/>
  <c r="V32" i="22"/>
  <c r="Q32" i="22"/>
  <c r="AK31" i="22"/>
  <c r="AF31" i="22"/>
  <c r="AA31" i="22"/>
  <c r="U31" i="22"/>
  <c r="P31" i="22"/>
  <c r="AK27" i="22"/>
  <c r="AE27" i="22"/>
  <c r="Z27" i="22"/>
  <c r="U27" i="22"/>
  <c r="O27" i="22"/>
  <c r="AJ26" i="22"/>
  <c r="AE26" i="22"/>
  <c r="Y26" i="22"/>
  <c r="T26" i="22"/>
  <c r="O26" i="22"/>
  <c r="AI25" i="22"/>
  <c r="AD25" i="22"/>
  <c r="Y25" i="22"/>
  <c r="S25" i="22"/>
  <c r="N25" i="22"/>
  <c r="AI24" i="22"/>
  <c r="AI28" i="22" s="1"/>
  <c r="AC24" i="22"/>
  <c r="AC28" i="22" s="1"/>
  <c r="X24" i="22"/>
  <c r="X28" i="22" s="1"/>
  <c r="S24" i="22"/>
  <c r="S28" i="22" s="1"/>
  <c r="AM23" i="22"/>
  <c r="AH23" i="22"/>
  <c r="AC23" i="22"/>
  <c r="W23" i="22"/>
  <c r="R23" i="22"/>
  <c r="AM22" i="22"/>
  <c r="AG22" i="22"/>
  <c r="AB22" i="22"/>
  <c r="W22" i="22"/>
  <c r="Q22" i="22"/>
  <c r="AL18" i="22"/>
  <c r="AG18" i="22"/>
  <c r="AA18" i="22"/>
  <c r="V18" i="22"/>
  <c r="Q18" i="22"/>
  <c r="AK17" i="22"/>
  <c r="AG17" i="22"/>
  <c r="AC17" i="22"/>
  <c r="Y17" i="22"/>
  <c r="U17" i="22"/>
  <c r="Q17" i="22"/>
  <c r="AM16" i="22"/>
  <c r="AI16" i="22"/>
  <c r="AE16" i="22"/>
  <c r="AA16" i="22"/>
  <c r="W16" i="22"/>
  <c r="S16" i="22"/>
  <c r="O16" i="22"/>
  <c r="AK15" i="22"/>
  <c r="AK19" i="22" s="1"/>
  <c r="AG15" i="22"/>
  <c r="AG19" i="22" s="1"/>
  <c r="AC15" i="22"/>
  <c r="AC19" i="22" s="1"/>
  <c r="Y15" i="22"/>
  <c r="Y19" i="22" s="1"/>
  <c r="U15" i="22"/>
  <c r="U19" i="22" s="1"/>
  <c r="Q15" i="22"/>
  <c r="Q19" i="22" s="1"/>
  <c r="AM14" i="22"/>
  <c r="AI14" i="22"/>
  <c r="AE14" i="22"/>
  <c r="AA14" i="22"/>
  <c r="W14" i="22"/>
  <c r="S14" i="22"/>
  <c r="O14" i="22"/>
  <c r="AK13" i="22"/>
  <c r="AH36" i="22"/>
  <c r="Z36" i="22"/>
  <c r="R36" i="22"/>
  <c r="AJ35" i="22"/>
  <c r="AB35" i="22"/>
  <c r="T35" i="22"/>
  <c r="AL34" i="22"/>
  <c r="AD34" i="22"/>
  <c r="V34" i="22"/>
  <c r="N34" i="22"/>
  <c r="AF33" i="22"/>
  <c r="AF37" i="22" s="1"/>
  <c r="AA33" i="22"/>
  <c r="AA37" i="22" s="1"/>
  <c r="U33" i="22"/>
  <c r="U37" i="22" s="1"/>
  <c r="P33" i="22"/>
  <c r="P37" i="22" s="1"/>
  <c r="AK32" i="22"/>
  <c r="AE32" i="22"/>
  <c r="Z32" i="22"/>
  <c r="U32" i="22"/>
  <c r="O32" i="22"/>
  <c r="AJ31" i="22"/>
  <c r="AE31" i="22"/>
  <c r="Y31" i="22"/>
  <c r="T31" i="22"/>
  <c r="O31" i="22"/>
  <c r="AI27" i="22"/>
  <c r="AD27" i="22"/>
  <c r="Y27" i="22"/>
  <c r="S27" i="22"/>
  <c r="N27" i="22"/>
  <c r="AI26" i="22"/>
  <c r="AC26" i="22"/>
  <c r="X26" i="22"/>
  <c r="S26" i="22"/>
  <c r="AM25" i="22"/>
  <c r="AH25" i="22"/>
  <c r="AC25" i="22"/>
  <c r="W25" i="22"/>
  <c r="R25" i="22"/>
  <c r="AM24" i="22"/>
  <c r="AM28" i="22" s="1"/>
  <c r="AG24" i="22"/>
  <c r="AG28" i="22" s="1"/>
  <c r="AB24" i="22"/>
  <c r="AB28" i="22" s="1"/>
  <c r="W24" i="22"/>
  <c r="W28" i="22" s="1"/>
  <c r="Q24" i="22"/>
  <c r="Q28" i="22" s="1"/>
  <c r="AL23" i="22"/>
  <c r="AG23" i="22"/>
  <c r="AA23" i="22"/>
  <c r="V23" i="22"/>
  <c r="Q23" i="22"/>
  <c r="AK22" i="22"/>
  <c r="AF22" i="22"/>
  <c r="AA22" i="22"/>
  <c r="U22" i="22"/>
  <c r="P22" i="22"/>
  <c r="AK18" i="22"/>
  <c r="AE18" i="22"/>
  <c r="Z18" i="22"/>
  <c r="U18" i="22"/>
  <c r="O18" i="22"/>
  <c r="AJ17" i="22"/>
  <c r="AF17" i="22"/>
  <c r="AB17" i="22"/>
  <c r="X17" i="22"/>
  <c r="T17" i="22"/>
  <c r="P17" i="22"/>
  <c r="AL16" i="22"/>
  <c r="AH16" i="22"/>
  <c r="AD16" i="22"/>
  <c r="Z16" i="22"/>
  <c r="V16" i="22"/>
  <c r="R16" i="22"/>
  <c r="N16" i="22"/>
  <c r="AJ15" i="22"/>
  <c r="AJ19" i="22" s="1"/>
  <c r="AF15" i="22"/>
  <c r="AF19" i="22" s="1"/>
  <c r="AB15" i="22"/>
  <c r="AB19" i="22" s="1"/>
  <c r="X15" i="22"/>
  <c r="X19" i="22" s="1"/>
  <c r="T15" i="22"/>
  <c r="T19" i="22" s="1"/>
  <c r="P15" i="22"/>
  <c r="P19" i="22" s="1"/>
  <c r="AL14" i="22"/>
  <c r="AH14" i="22"/>
  <c r="AD14" i="22"/>
  <c r="Z14" i="22"/>
  <c r="V14" i="22"/>
  <c r="R14" i="22"/>
  <c r="N14" i="22"/>
  <c r="AJ13" i="22"/>
  <c r="AF13" i="22"/>
  <c r="AB13" i="22"/>
  <c r="X13" i="22"/>
  <c r="T13" i="22"/>
  <c r="P13" i="22"/>
  <c r="AL9" i="22"/>
  <c r="AH9" i="22"/>
  <c r="AD9" i="22"/>
  <c r="Z9" i="22"/>
  <c r="V9" i="22"/>
  <c r="R9" i="22"/>
  <c r="N9" i="22"/>
  <c r="AJ8" i="22"/>
  <c r="AF8" i="22"/>
  <c r="AB8" i="22"/>
  <c r="X8" i="22"/>
  <c r="T8" i="22"/>
  <c r="AE36" i="22"/>
  <c r="O36" i="22"/>
  <c r="Y35" i="22"/>
  <c r="AI34" i="22"/>
  <c r="S34" i="22"/>
  <c r="AE33" i="22"/>
  <c r="AE37" i="22" s="1"/>
  <c r="T33" i="22"/>
  <c r="T37" i="22" s="1"/>
  <c r="AI32" i="22"/>
  <c r="Y32" i="22"/>
  <c r="N32" i="22"/>
  <c r="AC31" i="22"/>
  <c r="S31" i="22"/>
  <c r="AH27" i="22"/>
  <c r="W27" i="22"/>
  <c r="AM26" i="22"/>
  <c r="AB26" i="22"/>
  <c r="Q26" i="22"/>
  <c r="AG25" i="22"/>
  <c r="V25" i="22"/>
  <c r="AK24" i="22"/>
  <c r="AK28" i="22" s="1"/>
  <c r="AA24" i="22"/>
  <c r="AA28" i="22" s="1"/>
  <c r="P24" i="22"/>
  <c r="P28" i="22" s="1"/>
  <c r="AE23" i="22"/>
  <c r="U23" i="22"/>
  <c r="AJ22" i="22"/>
  <c r="Y22" i="22"/>
  <c r="O22" i="22"/>
  <c r="AD18" i="22"/>
  <c r="S18" i="22"/>
  <c r="AI17" i="22"/>
  <c r="AA17" i="22"/>
  <c r="S17" i="22"/>
  <c r="AK16" i="22"/>
  <c r="AC16" i="22"/>
  <c r="U16" i="22"/>
  <c r="AM15" i="22"/>
  <c r="AM19" i="22" s="1"/>
  <c r="AE15" i="22"/>
  <c r="AE19" i="22" s="1"/>
  <c r="W15" i="22"/>
  <c r="W19" i="22" s="1"/>
  <c r="O15" i="22"/>
  <c r="O19" i="22" s="1"/>
  <c r="AG14" i="22"/>
  <c r="Y14" i="22"/>
  <c r="Q14" i="22"/>
  <c r="AI13" i="22"/>
  <c r="AD13" i="22"/>
  <c r="Y13" i="22"/>
  <c r="S13" i="22"/>
  <c r="N13" i="22"/>
  <c r="AI9" i="22"/>
  <c r="AC9" i="22"/>
  <c r="X9" i="22"/>
  <c r="S9" i="22"/>
  <c r="AM8" i="22"/>
  <c r="AH8" i="22"/>
  <c r="AC8" i="22"/>
  <c r="W8" i="22"/>
  <c r="R8" i="22"/>
  <c r="N8" i="22"/>
  <c r="AJ7" i="22"/>
  <c r="AF7" i="22"/>
  <c r="AB7" i="22"/>
  <c r="X7" i="22"/>
  <c r="T7" i="22"/>
  <c r="P7" i="22"/>
  <c r="AL6" i="22"/>
  <c r="AL10" i="22" s="1"/>
  <c r="AH6" i="22"/>
  <c r="AH10" i="22" s="1"/>
  <c r="AD6" i="22"/>
  <c r="AD10" i="22" s="1"/>
  <c r="Z6" i="22"/>
  <c r="Z10" i="22" s="1"/>
  <c r="V6" i="22"/>
  <c r="R6" i="22"/>
  <c r="N6" i="22"/>
  <c r="N10" i="22" s="1"/>
  <c r="AJ5" i="22"/>
  <c r="AF5" i="22"/>
  <c r="AB5" i="22"/>
  <c r="X5" i="22"/>
  <c r="T5" i="22"/>
  <c r="P5" i="22"/>
  <c r="AL4" i="22"/>
  <c r="AH4" i="22"/>
  <c r="AD4" i="22"/>
  <c r="Z4" i="22"/>
  <c r="V4" i="22"/>
  <c r="R4" i="22"/>
  <c r="N4" i="22"/>
  <c r="AD36" i="22"/>
  <c r="N36" i="22"/>
  <c r="X35" i="22"/>
  <c r="AH34" i="22"/>
  <c r="R34" i="22"/>
  <c r="AC33" i="22"/>
  <c r="AC37" i="22" s="1"/>
  <c r="S33" i="22"/>
  <c r="S37" i="22" s="1"/>
  <c r="AH32" i="22"/>
  <c r="W32" i="22"/>
  <c r="AM31" i="22"/>
  <c r="AB31" i="22"/>
  <c r="Q31" i="22"/>
  <c r="AG27" i="22"/>
  <c r="V27" i="22"/>
  <c r="AK26" i="22"/>
  <c r="AA26" i="22"/>
  <c r="P26" i="22"/>
  <c r="AE25" i="22"/>
  <c r="U25" i="22"/>
  <c r="AJ24" i="22"/>
  <c r="AJ28" i="22" s="1"/>
  <c r="Y24" i="22"/>
  <c r="Y28" i="22" s="1"/>
  <c r="O24" i="22"/>
  <c r="O28" i="22" s="1"/>
  <c r="AD23" i="22"/>
  <c r="S23" i="22"/>
  <c r="AI22" i="22"/>
  <c r="X22" i="22"/>
  <c r="AM18" i="22"/>
  <c r="AC18" i="22"/>
  <c r="R18" i="22"/>
  <c r="AH17" i="22"/>
  <c r="Z17" i="22"/>
  <c r="R17" i="22"/>
  <c r="AJ16" i="22"/>
  <c r="AB16" i="22"/>
  <c r="T16" i="22"/>
  <c r="AL15" i="22"/>
  <c r="AL19" i="22" s="1"/>
  <c r="AD15" i="22"/>
  <c r="AD19" i="22" s="1"/>
  <c r="V15" i="22"/>
  <c r="V19" i="22" s="1"/>
  <c r="N15" i="22"/>
  <c r="N19" i="22" s="1"/>
  <c r="AF14" i="22"/>
  <c r="X14" i="22"/>
  <c r="P14" i="22"/>
  <c r="AH13" i="22"/>
  <c r="AC13" i="22"/>
  <c r="W13" i="22"/>
  <c r="R13" i="22"/>
  <c r="AM9" i="22"/>
  <c r="AG9" i="22"/>
  <c r="AB9" i="22"/>
  <c r="W9" i="22"/>
  <c r="Q9" i="22"/>
  <c r="AL8" i="22"/>
  <c r="AG8" i="22"/>
  <c r="AA8" i="22"/>
  <c r="V8" i="22"/>
  <c r="Q8" i="22"/>
  <c r="AM7" i="22"/>
  <c r="AI7" i="22"/>
  <c r="AE7" i="22"/>
  <c r="AA7" i="22"/>
  <c r="W7" i="22"/>
  <c r="S7" i="22"/>
  <c r="O7" i="22"/>
  <c r="AK6" i="22"/>
  <c r="AK10" i="22" s="1"/>
  <c r="AG6" i="22"/>
  <c r="AG10" i="22" s="1"/>
  <c r="AC6" i="22"/>
  <c r="AC10" i="22" s="1"/>
  <c r="Y6" i="22"/>
  <c r="Y10" i="22" s="1"/>
  <c r="U6" i="22"/>
  <c r="U10" i="22" s="1"/>
  <c r="Q6" i="22"/>
  <c r="AM5" i="22"/>
  <c r="AI5" i="22"/>
  <c r="AE5" i="22"/>
  <c r="AA5" i="22"/>
  <c r="W5" i="22"/>
  <c r="S5" i="22"/>
  <c r="O5" i="22"/>
  <c r="AK4" i="22"/>
  <c r="AG4" i="22"/>
  <c r="AC4" i="22"/>
  <c r="Y4" i="22"/>
  <c r="U4" i="22"/>
  <c r="Q4" i="22"/>
  <c r="AM36" i="22"/>
  <c r="W36" i="22"/>
  <c r="AG35" i="22"/>
  <c r="Q35" i="22"/>
  <c r="AA34" i="22"/>
  <c r="AK33" i="22"/>
  <c r="AK37" i="22" s="1"/>
  <c r="Y33" i="22"/>
  <c r="Y37" i="22" s="1"/>
  <c r="O33" i="22"/>
  <c r="O37" i="22" s="1"/>
  <c r="AD32" i="22"/>
  <c r="S32" i="22"/>
  <c r="AI31" i="22"/>
  <c r="X31" i="22"/>
  <c r="AM27" i="22"/>
  <c r="AC27" i="22"/>
  <c r="R27" i="22"/>
  <c r="AG26" i="22"/>
  <c r="W26" i="22"/>
  <c r="AL25" i="22"/>
  <c r="AA25" i="22"/>
  <c r="Q25" i="22"/>
  <c r="AF24" i="22"/>
  <c r="AF28" i="22" s="1"/>
  <c r="U24" i="22"/>
  <c r="U28" i="22" s="1"/>
  <c r="AK23" i="22"/>
  <c r="Z23" i="22"/>
  <c r="O23" i="22"/>
  <c r="AE22" i="22"/>
  <c r="T22" i="22"/>
  <c r="AI18" i="22"/>
  <c r="Y18" i="22"/>
  <c r="N18" i="22"/>
  <c r="AE17" i="22"/>
  <c r="W17" i="22"/>
  <c r="O17" i="22"/>
  <c r="AG16" i="22"/>
  <c r="Y16" i="22"/>
  <c r="Q16" i="22"/>
  <c r="AI15" i="22"/>
  <c r="AI19" i="22" s="1"/>
  <c r="AA15" i="22"/>
  <c r="AA19" i="22" s="1"/>
  <c r="S15" i="22"/>
  <c r="S19" i="22" s="1"/>
  <c r="AK14" i="22"/>
  <c r="AC14" i="22"/>
  <c r="U14" i="22"/>
  <c r="AM13" i="22"/>
  <c r="AG13" i="22"/>
  <c r="AA13" i="22"/>
  <c r="V13" i="22"/>
  <c r="Q13" i="22"/>
  <c r="AK9" i="22"/>
  <c r="AF9" i="22"/>
  <c r="AA9" i="22"/>
  <c r="U9" i="22"/>
  <c r="P9" i="22"/>
  <c r="AK8" i="22"/>
  <c r="AE8" i="22"/>
  <c r="Z8" i="22"/>
  <c r="U8" i="22"/>
  <c r="P8" i="22"/>
  <c r="AL7" i="22"/>
  <c r="AH7" i="22"/>
  <c r="AD7" i="22"/>
  <c r="Z7" i="22"/>
  <c r="V7" i="22"/>
  <c r="R7" i="22"/>
  <c r="N7" i="22"/>
  <c r="AJ6" i="22"/>
  <c r="AJ10" i="22" s="1"/>
  <c r="AF6" i="22"/>
  <c r="AF10" i="22" s="1"/>
  <c r="AB6" i="22"/>
  <c r="AB10" i="22" s="1"/>
  <c r="X6" i="22"/>
  <c r="X10" i="22" s="1"/>
  <c r="T6" i="22"/>
  <c r="T10" i="22" s="1"/>
  <c r="P6" i="22"/>
  <c r="P10" i="22" s="1"/>
  <c r="AL5" i="22"/>
  <c r="AH5" i="22"/>
  <c r="AD5" i="22"/>
  <c r="Z5" i="22"/>
  <c r="V5" i="22"/>
  <c r="R5" i="22"/>
  <c r="N5" i="22"/>
  <c r="AF35" i="22"/>
  <c r="X33" i="22"/>
  <c r="X37" i="22" s="1"/>
  <c r="AG31" i="22"/>
  <c r="Q27" i="22"/>
  <c r="Z25" i="22"/>
  <c r="AI23" i="22"/>
  <c r="S22" i="22"/>
  <c r="AD17" i="22"/>
  <c r="X16" i="22"/>
  <c r="R15" i="22"/>
  <c r="R19" i="22" s="1"/>
  <c r="AL13" i="22"/>
  <c r="O13" i="22"/>
  <c r="T9" i="22"/>
  <c r="Y8" i="22"/>
  <c r="AG7" i="22"/>
  <c r="Q7" i="22"/>
  <c r="AA6" i="22"/>
  <c r="AA10" i="22" s="1"/>
  <c r="AK5" i="22"/>
  <c r="U5" i="22"/>
  <c r="AI4" i="22"/>
  <c r="AA4" i="22"/>
  <c r="S4" i="22"/>
  <c r="P35" i="22"/>
  <c r="AM32" i="22"/>
  <c r="W31" i="22"/>
  <c r="AF26" i="22"/>
  <c r="O25" i="22"/>
  <c r="Y23" i="22"/>
  <c r="AH18" i="22"/>
  <c r="V17" i="22"/>
  <c r="P16" i="22"/>
  <c r="AJ14" i="22"/>
  <c r="AE13" i="22"/>
  <c r="AJ9" i="22"/>
  <c r="O9" i="22"/>
  <c r="S8" i="22"/>
  <c r="AC7" i="22"/>
  <c r="AM6" i="22"/>
  <c r="AM10" i="22" s="1"/>
  <c r="W6" i="22"/>
  <c r="W10" i="22" s="1"/>
  <c r="AG5" i="22"/>
  <c r="Q5" i="22"/>
  <c r="AF4" i="22"/>
  <c r="X4" i="22"/>
  <c r="P4" i="22"/>
  <c r="AL36" i="22"/>
  <c r="Z34" i="22"/>
  <c r="AC32" i="22"/>
  <c r="AL27" i="22"/>
  <c r="U26" i="22"/>
  <c r="AE24" i="22"/>
  <c r="AE28" i="22" s="1"/>
  <c r="N23" i="22"/>
  <c r="W18" i="22"/>
  <c r="N17" i="22"/>
  <c r="AH15" i="22"/>
  <c r="AH19" i="22" s="1"/>
  <c r="AB14" i="22"/>
  <c r="Z13" i="22"/>
  <c r="AE9" i="22"/>
  <c r="AI8" i="22"/>
  <c r="O8" i="22"/>
  <c r="Y7" i="22"/>
  <c r="AI6" i="22"/>
  <c r="AI10" i="22" s="1"/>
  <c r="S6" i="22"/>
  <c r="S10" i="22" s="1"/>
  <c r="AC5" i="22"/>
  <c r="AM4" i="22"/>
  <c r="AE4" i="22"/>
  <c r="W4" i="22"/>
  <c r="O4" i="22"/>
  <c r="R32" i="22"/>
  <c r="AC22" i="22"/>
  <c r="T14" i="22"/>
  <c r="AK7" i="22"/>
  <c r="Y5" i="22"/>
  <c r="AA27" i="22"/>
  <c r="AM17" i="22"/>
  <c r="U13" i="22"/>
  <c r="U7" i="22"/>
  <c r="AJ4" i="22"/>
  <c r="V36" i="22"/>
  <c r="AK25" i="22"/>
  <c r="AF16" i="22"/>
  <c r="Y9" i="22"/>
  <c r="AE6" i="22"/>
  <c r="AE10" i="22" s="1"/>
  <c r="AB4" i="22"/>
  <c r="Z15" i="22"/>
  <c r="Z19" i="22" s="1"/>
  <c r="AD8" i="22"/>
  <c r="T24" i="22"/>
  <c r="T28" i="22" s="1"/>
  <c r="T4" i="22"/>
  <c r="AJ33" i="22"/>
  <c r="AJ37" i="22" s="1"/>
  <c r="O6" i="22"/>
  <c r="J6" i="17"/>
  <c r="K6" i="17" s="1"/>
  <c r="A6" i="17" s="1"/>
  <c r="J10" i="17"/>
  <c r="K10" i="17" s="1"/>
  <c r="A10" i="17" s="1"/>
  <c r="J14" i="17"/>
  <c r="K14" i="17" s="1"/>
  <c r="A14" i="17" s="1"/>
  <c r="J18" i="17"/>
  <c r="K18" i="17" s="1"/>
  <c r="A18" i="17" s="1"/>
  <c r="J22" i="17"/>
  <c r="K22" i="17" s="1"/>
  <c r="A22" i="17" s="1"/>
  <c r="J5" i="17"/>
  <c r="K5" i="17" s="1"/>
  <c r="A5" i="17" s="1"/>
  <c r="J26" i="17"/>
  <c r="K26" i="17" s="1"/>
  <c r="A26" i="17" s="1"/>
  <c r="J5" i="18"/>
  <c r="K5" i="18" s="1"/>
  <c r="A5" i="18" s="1"/>
  <c r="J5" i="19"/>
  <c r="K5" i="19" s="1"/>
  <c r="A5" i="19" s="1"/>
  <c r="J5" i="21"/>
  <c r="K5" i="21" s="1"/>
  <c r="A5" i="21" s="1"/>
  <c r="J9" i="18"/>
  <c r="K9" i="18" s="1"/>
  <c r="A9" i="18" s="1"/>
  <c r="J21" i="18"/>
  <c r="K21" i="18" s="1"/>
  <c r="A21" i="18" s="1"/>
  <c r="J41" i="18"/>
  <c r="K41" i="18" s="1"/>
  <c r="J7" i="19"/>
  <c r="K7" i="19" s="1"/>
  <c r="A7" i="19" s="1"/>
  <c r="J11" i="19"/>
  <c r="K11" i="19" s="1"/>
  <c r="A11" i="19" s="1"/>
  <c r="J15" i="19"/>
  <c r="K15" i="19" s="1"/>
  <c r="A15" i="19" s="1"/>
  <c r="J19" i="19"/>
  <c r="K19" i="19" s="1"/>
  <c r="A19" i="19" s="1"/>
  <c r="J23" i="19"/>
  <c r="K23" i="19" s="1"/>
  <c r="A23" i="19" s="1"/>
  <c r="J26" i="19"/>
  <c r="K26" i="19" s="1"/>
  <c r="A26" i="19" s="1"/>
  <c r="J29" i="19"/>
  <c r="K29" i="19" s="1"/>
  <c r="A29" i="19" s="1"/>
  <c r="J30" i="19"/>
  <c r="K30" i="19" s="1"/>
  <c r="A30" i="19" s="1"/>
  <c r="J31" i="19"/>
  <c r="K31" i="19" s="1"/>
  <c r="A31" i="19" s="1"/>
  <c r="J32" i="19"/>
  <c r="K32" i="19" s="1"/>
  <c r="A32" i="19" s="1"/>
  <c r="J33" i="19"/>
  <c r="K33" i="19" s="1"/>
  <c r="A33" i="19" s="1"/>
  <c r="J34" i="19"/>
  <c r="K34" i="19" s="1"/>
  <c r="A34" i="19" s="1"/>
  <c r="J35" i="19"/>
  <c r="K35" i="19" s="1"/>
  <c r="A35" i="19" s="1"/>
  <c r="J36" i="19"/>
  <c r="K36" i="19" s="1"/>
  <c r="A36" i="19" s="1"/>
  <c r="J37" i="19"/>
  <c r="K37" i="19" s="1"/>
  <c r="A37" i="19" s="1"/>
  <c r="J38" i="19"/>
  <c r="K38" i="19" s="1"/>
  <c r="A38" i="19" s="1"/>
  <c r="J39" i="19"/>
  <c r="K39" i="19" s="1"/>
  <c r="A39" i="19" s="1"/>
  <c r="J40" i="19"/>
  <c r="K40" i="19" s="1"/>
  <c r="A40" i="19" s="1"/>
  <c r="J41" i="19"/>
  <c r="K41" i="19" s="1"/>
  <c r="A41" i="19" s="1"/>
  <c r="J42" i="19"/>
  <c r="K42" i="19" s="1"/>
  <c r="A42" i="19" s="1"/>
  <c r="J43" i="19"/>
  <c r="K43" i="19" s="1"/>
  <c r="A43" i="19" s="1"/>
  <c r="J44" i="19"/>
  <c r="K44" i="19" s="1"/>
  <c r="A44" i="19" s="1"/>
  <c r="J45" i="19"/>
  <c r="K45" i="19" s="1"/>
  <c r="A45" i="19" s="1"/>
  <c r="J46" i="19"/>
  <c r="K46" i="19" s="1"/>
  <c r="A46" i="19" s="1"/>
  <c r="J9" i="21"/>
  <c r="K9" i="21" s="1"/>
  <c r="A9" i="21" s="1"/>
  <c r="J13" i="21"/>
  <c r="K13" i="21" s="1"/>
  <c r="A13" i="21" s="1"/>
  <c r="J17" i="21"/>
  <c r="K17" i="21" s="1"/>
  <c r="A17" i="21" s="1"/>
  <c r="J21" i="21"/>
  <c r="K21" i="21" s="1"/>
  <c r="A21" i="21" s="1"/>
  <c r="J25" i="21"/>
  <c r="K25" i="21" s="1"/>
  <c r="A25" i="21" s="1"/>
  <c r="J29" i="21"/>
  <c r="K29" i="21" s="1"/>
  <c r="J17" i="18"/>
  <c r="K17" i="18" s="1"/>
  <c r="A17" i="18" s="1"/>
  <c r="J33" i="18"/>
  <c r="K33" i="18" s="1"/>
  <c r="A33" i="18" s="1"/>
  <c r="J6" i="19"/>
  <c r="K6" i="19" s="1"/>
  <c r="A6" i="19" s="1"/>
  <c r="J10" i="19"/>
  <c r="K10" i="19" s="1"/>
  <c r="A10" i="19" s="1"/>
  <c r="J14" i="19"/>
  <c r="K14" i="19" s="1"/>
  <c r="A14" i="19" s="1"/>
  <c r="J18" i="19"/>
  <c r="K18" i="19" s="1"/>
  <c r="A18" i="19" s="1"/>
  <c r="J22" i="19"/>
  <c r="K22" i="19" s="1"/>
  <c r="A22" i="19" s="1"/>
  <c r="J25" i="19"/>
  <c r="K25" i="19" s="1"/>
  <c r="A25" i="19" s="1"/>
  <c r="J28" i="19"/>
  <c r="K28" i="19" s="1"/>
  <c r="A28" i="19" s="1"/>
  <c r="J7" i="17"/>
  <c r="K7" i="17" s="1"/>
  <c r="A7" i="17" s="1"/>
  <c r="J11" i="17"/>
  <c r="K11" i="17" s="1"/>
  <c r="A11" i="17" s="1"/>
  <c r="J15" i="17"/>
  <c r="K15" i="17" s="1"/>
  <c r="A15" i="17" s="1"/>
  <c r="J19" i="17"/>
  <c r="K19" i="17" s="1"/>
  <c r="A19" i="17" s="1"/>
  <c r="J23" i="17"/>
  <c r="K23" i="17" s="1"/>
  <c r="A23" i="17" s="1"/>
  <c r="J6" i="18"/>
  <c r="K6" i="18" s="1"/>
  <c r="A6" i="18" s="1"/>
  <c r="J10" i="18"/>
  <c r="K10" i="18" s="1"/>
  <c r="A10" i="18" s="1"/>
  <c r="J14" i="18"/>
  <c r="K14" i="18" s="1"/>
  <c r="A14" i="18" s="1"/>
  <c r="J18" i="18"/>
  <c r="K18" i="18" s="1"/>
  <c r="A18" i="18" s="1"/>
  <c r="J22" i="18"/>
  <c r="K22" i="18" s="1"/>
  <c r="A22" i="18" s="1"/>
  <c r="J26" i="18"/>
  <c r="K26" i="18" s="1"/>
  <c r="A26" i="18" s="1"/>
  <c r="J30" i="18"/>
  <c r="K30" i="18" s="1"/>
  <c r="A30" i="18" s="1"/>
  <c r="J34" i="18"/>
  <c r="K34" i="18" s="1"/>
  <c r="J38" i="18"/>
  <c r="K38" i="18" s="1"/>
  <c r="J42" i="18"/>
  <c r="K42" i="18" s="1"/>
  <c r="J6" i="21"/>
  <c r="K6" i="21" s="1"/>
  <c r="A6" i="21" s="1"/>
  <c r="J10" i="21"/>
  <c r="K10" i="21" s="1"/>
  <c r="A10" i="21" s="1"/>
  <c r="J14" i="21"/>
  <c r="K14" i="21" s="1"/>
  <c r="A14" i="21" s="1"/>
  <c r="J18" i="21"/>
  <c r="K18" i="21" s="1"/>
  <c r="A18" i="21" s="1"/>
  <c r="J22" i="21"/>
  <c r="K22" i="21" s="1"/>
  <c r="A22" i="21" s="1"/>
  <c r="J26" i="21"/>
  <c r="K26" i="21" s="1"/>
  <c r="A26" i="21" s="1"/>
  <c r="J25" i="18"/>
  <c r="K25" i="18" s="1"/>
  <c r="A25" i="18" s="1"/>
  <c r="J37" i="18"/>
  <c r="K37" i="18" s="1"/>
  <c r="J8" i="19"/>
  <c r="K8" i="19" s="1"/>
  <c r="A8" i="19" s="1"/>
  <c r="J12" i="19"/>
  <c r="K12" i="19" s="1"/>
  <c r="A12" i="19" s="1"/>
  <c r="J16" i="19"/>
  <c r="K16" i="19" s="1"/>
  <c r="A16" i="19" s="1"/>
  <c r="J20" i="19"/>
  <c r="K20" i="19" s="1"/>
  <c r="A20" i="19" s="1"/>
  <c r="J24" i="19"/>
  <c r="K24" i="19" s="1"/>
  <c r="A24" i="19" s="1"/>
  <c r="J27" i="19"/>
  <c r="K27" i="19" s="1"/>
  <c r="A27" i="19" s="1"/>
  <c r="J8" i="17"/>
  <c r="K8" i="17" s="1"/>
  <c r="A8" i="17" s="1"/>
  <c r="J12" i="17"/>
  <c r="K12" i="17" s="1"/>
  <c r="A12" i="17" s="1"/>
  <c r="J16" i="17"/>
  <c r="K16" i="17" s="1"/>
  <c r="A16" i="17" s="1"/>
  <c r="J20" i="17"/>
  <c r="K20" i="17" s="1"/>
  <c r="A20" i="17" s="1"/>
  <c r="J24" i="17"/>
  <c r="K24" i="17" s="1"/>
  <c r="A24" i="17" s="1"/>
  <c r="J4" i="18"/>
  <c r="K4" i="18" s="1"/>
  <c r="A4" i="18" s="1"/>
  <c r="J47" i="18"/>
  <c r="K47" i="18" s="1"/>
  <c r="K49" i="18"/>
  <c r="J44" i="18"/>
  <c r="K44" i="18" s="1"/>
  <c r="J45" i="18"/>
  <c r="K45" i="18" s="1"/>
  <c r="K50" i="18"/>
  <c r="K55" i="18"/>
  <c r="K53" i="18"/>
  <c r="K48" i="18"/>
  <c r="K54" i="18"/>
  <c r="K52" i="18"/>
  <c r="K51" i="18"/>
  <c r="J46" i="18"/>
  <c r="K46" i="18" s="1"/>
  <c r="K56" i="18"/>
  <c r="J7" i="18"/>
  <c r="K7" i="18" s="1"/>
  <c r="A7" i="18" s="1"/>
  <c r="J11" i="18"/>
  <c r="K11" i="18" s="1"/>
  <c r="A11" i="18" s="1"/>
  <c r="J15" i="18"/>
  <c r="K15" i="18" s="1"/>
  <c r="A15" i="18" s="1"/>
  <c r="J19" i="18"/>
  <c r="K19" i="18" s="1"/>
  <c r="A19" i="18" s="1"/>
  <c r="J23" i="18"/>
  <c r="K23" i="18" s="1"/>
  <c r="A23" i="18" s="1"/>
  <c r="J27" i="18"/>
  <c r="K27" i="18" s="1"/>
  <c r="A27" i="18" s="1"/>
  <c r="J31" i="18"/>
  <c r="K31" i="18" s="1"/>
  <c r="A31" i="18" s="1"/>
  <c r="J35" i="18"/>
  <c r="K35" i="18" s="1"/>
  <c r="J39" i="18"/>
  <c r="K39" i="18" s="1"/>
  <c r="J43" i="18"/>
  <c r="K43" i="18" s="1"/>
  <c r="J4" i="21"/>
  <c r="K4" i="21" s="1"/>
  <c r="A4" i="21" s="1"/>
  <c r="J30" i="21"/>
  <c r="K30" i="21" s="1"/>
  <c r="J7" i="21"/>
  <c r="K7" i="21" s="1"/>
  <c r="A7" i="21" s="1"/>
  <c r="J11" i="21"/>
  <c r="K11" i="21" s="1"/>
  <c r="A11" i="21" s="1"/>
  <c r="J15" i="21"/>
  <c r="K15" i="21" s="1"/>
  <c r="A15" i="21" s="1"/>
  <c r="J19" i="21"/>
  <c r="K19" i="21" s="1"/>
  <c r="A19" i="21" s="1"/>
  <c r="J23" i="21"/>
  <c r="K23" i="21" s="1"/>
  <c r="A23" i="21" s="1"/>
  <c r="J27" i="21"/>
  <c r="K27" i="21" s="1"/>
  <c r="A27" i="21" s="1"/>
  <c r="J13" i="18"/>
  <c r="K13" i="18" s="1"/>
  <c r="A13" i="18" s="1"/>
  <c r="J29" i="18"/>
  <c r="K29" i="18" s="1"/>
  <c r="A29" i="18" s="1"/>
  <c r="J9" i="19"/>
  <c r="K9" i="19" s="1"/>
  <c r="A9" i="19" s="1"/>
  <c r="J13" i="19"/>
  <c r="K13" i="19" s="1"/>
  <c r="A13" i="19" s="1"/>
  <c r="J17" i="19"/>
  <c r="K17" i="19" s="1"/>
  <c r="A17" i="19" s="1"/>
  <c r="J21" i="19"/>
  <c r="K21" i="19" s="1"/>
  <c r="A21" i="19" s="1"/>
  <c r="J9" i="17"/>
  <c r="K9" i="17" s="1"/>
  <c r="A9" i="17" s="1"/>
  <c r="J13" i="17"/>
  <c r="K13" i="17" s="1"/>
  <c r="A13" i="17" s="1"/>
  <c r="J17" i="17"/>
  <c r="K17" i="17" s="1"/>
  <c r="A17" i="17" s="1"/>
  <c r="J21" i="17"/>
  <c r="K21" i="17" s="1"/>
  <c r="A21" i="17" s="1"/>
  <c r="J25" i="17"/>
  <c r="K25" i="17" s="1"/>
  <c r="A25" i="17" s="1"/>
  <c r="J8" i="18"/>
  <c r="K8" i="18" s="1"/>
  <c r="A8" i="18" s="1"/>
  <c r="J12" i="18"/>
  <c r="K12" i="18" s="1"/>
  <c r="A12" i="18" s="1"/>
  <c r="J16" i="18"/>
  <c r="K16" i="18" s="1"/>
  <c r="A16" i="18" s="1"/>
  <c r="J20" i="18"/>
  <c r="K20" i="18" s="1"/>
  <c r="A20" i="18" s="1"/>
  <c r="J24" i="18"/>
  <c r="K24" i="18" s="1"/>
  <c r="A24" i="18" s="1"/>
  <c r="J28" i="18"/>
  <c r="K28" i="18" s="1"/>
  <c r="A28" i="18" s="1"/>
  <c r="J32" i="18"/>
  <c r="K32" i="18" s="1"/>
  <c r="A32" i="18" s="1"/>
  <c r="J36" i="18"/>
  <c r="K36" i="18" s="1"/>
  <c r="J40" i="18"/>
  <c r="K40" i="18" s="1"/>
  <c r="J4" i="19"/>
  <c r="K4" i="19" s="1"/>
  <c r="A4" i="19" s="1"/>
  <c r="J8" i="21"/>
  <c r="K8" i="21" s="1"/>
  <c r="A8" i="21" s="1"/>
  <c r="J12" i="21"/>
  <c r="K12" i="21" s="1"/>
  <c r="A12" i="21" s="1"/>
  <c r="J16" i="21"/>
  <c r="K16" i="21" s="1"/>
  <c r="A16" i="21" s="1"/>
  <c r="J20" i="21"/>
  <c r="K20" i="21" s="1"/>
  <c r="A20" i="21" s="1"/>
  <c r="J24" i="21"/>
  <c r="K24" i="21" s="1"/>
  <c r="A24" i="21" s="1"/>
  <c r="J28" i="21"/>
  <c r="K28" i="21" s="1"/>
  <c r="Q10" i="22" l="1"/>
  <c r="O10" i="22"/>
  <c r="B22" i="29"/>
  <c r="B49" i="20"/>
  <c r="R10" i="22"/>
  <c r="AM36" i="17"/>
  <c r="AL36" i="21"/>
  <c r="AH36" i="21"/>
  <c r="AD36" i="21"/>
  <c r="Z36" i="21"/>
  <c r="V36" i="21"/>
  <c r="R36" i="21"/>
  <c r="N36" i="21"/>
  <c r="AJ35" i="21"/>
  <c r="AF35" i="21"/>
  <c r="AB35" i="21"/>
  <c r="X35" i="21"/>
  <c r="T35" i="21"/>
  <c r="P35" i="21"/>
  <c r="AL34" i="21"/>
  <c r="AH34" i="21"/>
  <c r="AD34" i="21"/>
  <c r="Z34" i="21"/>
  <c r="V34" i="21"/>
  <c r="R34" i="21"/>
  <c r="N34" i="21"/>
  <c r="AJ33" i="21"/>
  <c r="AJ37" i="21" s="1"/>
  <c r="AF33" i="21"/>
  <c r="AF37" i="21" s="1"/>
  <c r="AB33" i="21"/>
  <c r="AB37" i="21" s="1"/>
  <c r="X33" i="21"/>
  <c r="X37" i="21" s="1"/>
  <c r="T33" i="21"/>
  <c r="T37" i="21" s="1"/>
  <c r="P33" i="21"/>
  <c r="P37" i="21" s="1"/>
  <c r="AL32" i="21"/>
  <c r="AH32" i="21"/>
  <c r="AD32" i="21"/>
  <c r="Z32" i="21"/>
  <c r="V32" i="21"/>
  <c r="R32" i="21"/>
  <c r="N32" i="21"/>
  <c r="AJ31" i="21"/>
  <c r="AF31" i="21"/>
  <c r="AB31" i="21"/>
  <c r="X31" i="21"/>
  <c r="T31" i="21"/>
  <c r="P31" i="21"/>
  <c r="AL27" i="21"/>
  <c r="AH27" i="21"/>
  <c r="AD27" i="21"/>
  <c r="Z27" i="21"/>
  <c r="V27" i="21"/>
  <c r="R27" i="21"/>
  <c r="N27" i="21"/>
  <c r="AJ26" i="21"/>
  <c r="AF26" i="21"/>
  <c r="AB26" i="21"/>
  <c r="X26" i="21"/>
  <c r="T26" i="21"/>
  <c r="P26" i="21"/>
  <c r="AL25" i="21"/>
  <c r="AH25" i="21"/>
  <c r="AD25" i="21"/>
  <c r="Z25" i="21"/>
  <c r="V25" i="21"/>
  <c r="R25" i="21"/>
  <c r="N25" i="21"/>
  <c r="AJ24" i="21"/>
  <c r="AJ28" i="21" s="1"/>
  <c r="AF24" i="21"/>
  <c r="AF28" i="21" s="1"/>
  <c r="AB24" i="21"/>
  <c r="AB28" i="21" s="1"/>
  <c r="X24" i="21"/>
  <c r="X28" i="21" s="1"/>
  <c r="T24" i="21"/>
  <c r="T28" i="21" s="1"/>
  <c r="P24" i="21"/>
  <c r="P28" i="21" s="1"/>
  <c r="AL23" i="21"/>
  <c r="AH23" i="21"/>
  <c r="AD23" i="21"/>
  <c r="Z23" i="21"/>
  <c r="V23" i="21"/>
  <c r="R23" i="21"/>
  <c r="N23" i="21"/>
  <c r="AJ22" i="21"/>
  <c r="AF22" i="21"/>
  <c r="AB22" i="21"/>
  <c r="X22" i="21"/>
  <c r="T22" i="21"/>
  <c r="P22" i="21"/>
  <c r="AL18" i="21"/>
  <c r="AH18" i="21"/>
  <c r="AD18" i="21"/>
  <c r="Z18" i="21"/>
  <c r="V18" i="21"/>
  <c r="R18" i="21"/>
  <c r="AK36" i="21"/>
  <c r="AG36" i="21"/>
  <c r="AC36" i="21"/>
  <c r="Y36" i="21"/>
  <c r="U36" i="21"/>
  <c r="Q36" i="21"/>
  <c r="AM35" i="21"/>
  <c r="AI35" i="21"/>
  <c r="AE35" i="21"/>
  <c r="AA35" i="21"/>
  <c r="W35" i="21"/>
  <c r="S35" i="21"/>
  <c r="O35" i="21"/>
  <c r="AK34" i="21"/>
  <c r="AG34" i="21"/>
  <c r="AC34" i="21"/>
  <c r="Y34" i="21"/>
  <c r="U34" i="21"/>
  <c r="Q34" i="21"/>
  <c r="AM33" i="21"/>
  <c r="AM37" i="21" s="1"/>
  <c r="AI33" i="21"/>
  <c r="AI37" i="21" s="1"/>
  <c r="AE33" i="21"/>
  <c r="AE37" i="21" s="1"/>
  <c r="AA33" i="21"/>
  <c r="AA37" i="21" s="1"/>
  <c r="W33" i="21"/>
  <c r="W37" i="21" s="1"/>
  <c r="S33" i="21"/>
  <c r="S37" i="21" s="1"/>
  <c r="O33" i="21"/>
  <c r="O37" i="21" s="1"/>
  <c r="AK32" i="21"/>
  <c r="AG32" i="21"/>
  <c r="AC32" i="21"/>
  <c r="Y32" i="21"/>
  <c r="U32" i="21"/>
  <c r="Q32" i="21"/>
  <c r="AM31" i="21"/>
  <c r="AI31" i="21"/>
  <c r="AE31" i="21"/>
  <c r="AA31" i="21"/>
  <c r="W31" i="21"/>
  <c r="S31" i="21"/>
  <c r="O31" i="21"/>
  <c r="AK27" i="21"/>
  <c r="AG27" i="21"/>
  <c r="AC27" i="21"/>
  <c r="Y27" i="21"/>
  <c r="U27" i="21"/>
  <c r="Q27" i="21"/>
  <c r="AM26" i="21"/>
  <c r="AI26" i="21"/>
  <c r="AE26" i="21"/>
  <c r="AA26" i="21"/>
  <c r="W26" i="21"/>
  <c r="S26" i="21"/>
  <c r="O26" i="21"/>
  <c r="AK25" i="21"/>
  <c r="AG25" i="21"/>
  <c r="AC25" i="21"/>
  <c r="Y25" i="21"/>
  <c r="U25" i="21"/>
  <c r="Q25" i="21"/>
  <c r="AM24" i="21"/>
  <c r="AM28" i="21" s="1"/>
  <c r="AI24" i="21"/>
  <c r="AI28" i="21" s="1"/>
  <c r="AE24" i="21"/>
  <c r="AE28" i="21" s="1"/>
  <c r="AA24" i="21"/>
  <c r="AA28" i="21" s="1"/>
  <c r="W24" i="21"/>
  <c r="W28" i="21" s="1"/>
  <c r="S24" i="21"/>
  <c r="S28" i="21" s="1"/>
  <c r="O24" i="21"/>
  <c r="O28" i="21" s="1"/>
  <c r="AK23" i="21"/>
  <c r="AG23" i="21"/>
  <c r="AC23" i="21"/>
  <c r="Y23" i="21"/>
  <c r="U23" i="21"/>
  <c r="Q23" i="21"/>
  <c r="AM22" i="21"/>
  <c r="AI22" i="21"/>
  <c r="AE22" i="21"/>
  <c r="AA22" i="21"/>
  <c r="W22" i="21"/>
  <c r="S22" i="21"/>
  <c r="O22" i="21"/>
  <c r="AK18" i="21"/>
  <c r="AG18" i="21"/>
  <c r="AC18" i="21"/>
  <c r="Y18" i="21"/>
  <c r="U18" i="21"/>
  <c r="Q18" i="21"/>
  <c r="AJ36" i="21"/>
  <c r="AF36" i="21"/>
  <c r="AB36" i="21"/>
  <c r="X36" i="21"/>
  <c r="T36" i="21"/>
  <c r="P36" i="21"/>
  <c r="AL35" i="21"/>
  <c r="AH35" i="21"/>
  <c r="AD35" i="21"/>
  <c r="Z35" i="21"/>
  <c r="V35" i="21"/>
  <c r="R35" i="21"/>
  <c r="N35" i="21"/>
  <c r="AJ34" i="21"/>
  <c r="AF34" i="21"/>
  <c r="AB34" i="21"/>
  <c r="X34" i="21"/>
  <c r="T34" i="21"/>
  <c r="P34" i="21"/>
  <c r="AL33" i="21"/>
  <c r="AL37" i="21" s="1"/>
  <c r="AH33" i="21"/>
  <c r="AH37" i="21" s="1"/>
  <c r="AD33" i="21"/>
  <c r="AD37" i="21" s="1"/>
  <c r="Z33" i="21"/>
  <c r="Z37" i="21" s="1"/>
  <c r="V33" i="21"/>
  <c r="V37" i="21" s="1"/>
  <c r="R33" i="21"/>
  <c r="R37" i="21" s="1"/>
  <c r="N33" i="21"/>
  <c r="N37" i="21" s="1"/>
  <c r="AJ32" i="21"/>
  <c r="AF32" i="21"/>
  <c r="AB32" i="21"/>
  <c r="X32" i="21"/>
  <c r="T32" i="21"/>
  <c r="P32" i="21"/>
  <c r="AL31" i="21"/>
  <c r="AH31" i="21"/>
  <c r="AD31" i="21"/>
  <c r="Z31" i="21"/>
  <c r="V31" i="21"/>
  <c r="R31" i="21"/>
  <c r="N31" i="21"/>
  <c r="AJ27" i="21"/>
  <c r="AF27" i="21"/>
  <c r="AB27" i="21"/>
  <c r="X27" i="21"/>
  <c r="T27" i="21"/>
  <c r="P27" i="21"/>
  <c r="AL26" i="21"/>
  <c r="AH26" i="21"/>
  <c r="AD26" i="21"/>
  <c r="Z26" i="21"/>
  <c r="V26" i="21"/>
  <c r="R26" i="21"/>
  <c r="N26" i="21"/>
  <c r="AJ25" i="21"/>
  <c r="AF25" i="21"/>
  <c r="AB25" i="21"/>
  <c r="X25" i="21"/>
  <c r="T25" i="21"/>
  <c r="P25" i="21"/>
  <c r="AL24" i="21"/>
  <c r="AL28" i="21" s="1"/>
  <c r="AH24" i="21"/>
  <c r="AH28" i="21" s="1"/>
  <c r="AD24" i="21"/>
  <c r="AD28" i="21" s="1"/>
  <c r="Z24" i="21"/>
  <c r="Z28" i="21" s="1"/>
  <c r="V24" i="21"/>
  <c r="V28" i="21" s="1"/>
  <c r="R24" i="21"/>
  <c r="R28" i="21" s="1"/>
  <c r="N24" i="21"/>
  <c r="N28" i="21" s="1"/>
  <c r="AJ23" i="21"/>
  <c r="AF23" i="21"/>
  <c r="AB23" i="21"/>
  <c r="X23" i="21"/>
  <c r="T23" i="21"/>
  <c r="P23" i="21"/>
  <c r="AL22" i="21"/>
  <c r="AH22" i="21"/>
  <c r="AD22" i="21"/>
  <c r="Z22" i="21"/>
  <c r="V22" i="21"/>
  <c r="R22" i="21"/>
  <c r="N22" i="21"/>
  <c r="AJ18" i="21"/>
  <c r="AF18" i="21"/>
  <c r="AB18" i="21"/>
  <c r="X18" i="21"/>
  <c r="T18" i="21"/>
  <c r="P18" i="21"/>
  <c r="AL17" i="21"/>
  <c r="AH17" i="21"/>
  <c r="AD17" i="21"/>
  <c r="Z17" i="21"/>
  <c r="V17" i="21"/>
  <c r="R17" i="21"/>
  <c r="N17" i="21"/>
  <c r="AJ16" i="21"/>
  <c r="AF16" i="21"/>
  <c r="AB16" i="21"/>
  <c r="X16" i="21"/>
  <c r="T16" i="21"/>
  <c r="P16" i="21"/>
  <c r="AE36" i="21"/>
  <c r="O36" i="21"/>
  <c r="Y35" i="21"/>
  <c r="AI34" i="21"/>
  <c r="S34" i="21"/>
  <c r="AC33" i="21"/>
  <c r="AC37" i="21" s="1"/>
  <c r="AM32" i="21"/>
  <c r="W32" i="21"/>
  <c r="AG31" i="21"/>
  <c r="Q31" i="21"/>
  <c r="AA27" i="21"/>
  <c r="AK26" i="21"/>
  <c r="U26" i="21"/>
  <c r="AE25" i="21"/>
  <c r="O25" i="21"/>
  <c r="Y24" i="21"/>
  <c r="Y28" i="21" s="1"/>
  <c r="AI23" i="21"/>
  <c r="S23" i="21"/>
  <c r="AC22" i="21"/>
  <c r="AM18" i="21"/>
  <c r="W18" i="21"/>
  <c r="AM17" i="21"/>
  <c r="AG17" i="21"/>
  <c r="AB17" i="21"/>
  <c r="W17" i="21"/>
  <c r="Q17" i="21"/>
  <c r="AL16" i="21"/>
  <c r="AG16" i="21"/>
  <c r="AA16" i="21"/>
  <c r="V16" i="21"/>
  <c r="Q16" i="21"/>
  <c r="AL15" i="21"/>
  <c r="AL19" i="21" s="1"/>
  <c r="AH15" i="21"/>
  <c r="AH19" i="21" s="1"/>
  <c r="AD15" i="21"/>
  <c r="AD19" i="21" s="1"/>
  <c r="Z15" i="21"/>
  <c r="Z19" i="21" s="1"/>
  <c r="V15" i="21"/>
  <c r="V19" i="21" s="1"/>
  <c r="R15" i="21"/>
  <c r="R19" i="21" s="1"/>
  <c r="N15" i="21"/>
  <c r="N19" i="21" s="1"/>
  <c r="AJ14" i="21"/>
  <c r="AF14" i="21"/>
  <c r="AB14" i="21"/>
  <c r="X14" i="21"/>
  <c r="T14" i="21"/>
  <c r="P14" i="21"/>
  <c r="AL13" i="21"/>
  <c r="AH13" i="21"/>
  <c r="AD13" i="21"/>
  <c r="Z13" i="21"/>
  <c r="V13" i="21"/>
  <c r="R13" i="21"/>
  <c r="N13" i="21"/>
  <c r="AJ9" i="21"/>
  <c r="AF9" i="21"/>
  <c r="AB9" i="21"/>
  <c r="X9" i="21"/>
  <c r="T9" i="21"/>
  <c r="P9" i="21"/>
  <c r="AL8" i="21"/>
  <c r="AH8" i="21"/>
  <c r="AD8" i="21"/>
  <c r="Z8" i="21"/>
  <c r="V8" i="21"/>
  <c r="R8" i="21"/>
  <c r="N8" i="21"/>
  <c r="AJ7" i="21"/>
  <c r="AF7" i="21"/>
  <c r="AB7" i="21"/>
  <c r="X7" i="21"/>
  <c r="T7" i="21"/>
  <c r="P7" i="21"/>
  <c r="AL6" i="21"/>
  <c r="AL10" i="21" s="1"/>
  <c r="AH6" i="21"/>
  <c r="AH10" i="21" s="1"/>
  <c r="AD6" i="21"/>
  <c r="AD10" i="21" s="1"/>
  <c r="Z6" i="21"/>
  <c r="Z10" i="21" s="1"/>
  <c r="V6" i="21"/>
  <c r="V10" i="21" s="1"/>
  <c r="R6" i="21"/>
  <c r="N6" i="21"/>
  <c r="AJ5" i="21"/>
  <c r="AF5" i="21"/>
  <c r="AB5" i="21"/>
  <c r="X5" i="21"/>
  <c r="T5" i="21"/>
  <c r="P5" i="21"/>
  <c r="AL4" i="21"/>
  <c r="AH4" i="21"/>
  <c r="AD4" i="21"/>
  <c r="Z4" i="21"/>
  <c r="V4" i="21"/>
  <c r="R4" i="21"/>
  <c r="N4" i="21"/>
  <c r="AA36" i="21"/>
  <c r="AK35" i="21"/>
  <c r="U35" i="21"/>
  <c r="AE34" i="21"/>
  <c r="O34" i="21"/>
  <c r="Y33" i="21"/>
  <c r="Y37" i="21" s="1"/>
  <c r="AI32" i="21"/>
  <c r="S32" i="21"/>
  <c r="AC31" i="21"/>
  <c r="AM27" i="21"/>
  <c r="W27" i="21"/>
  <c r="AG26" i="21"/>
  <c r="Q26" i="21"/>
  <c r="AA25" i="21"/>
  <c r="AK24" i="21"/>
  <c r="AK28" i="21" s="1"/>
  <c r="U24" i="21"/>
  <c r="U28" i="21" s="1"/>
  <c r="AE23" i="21"/>
  <c r="O23" i="21"/>
  <c r="Y22" i="21"/>
  <c r="AI18" i="21"/>
  <c r="S18" i="21"/>
  <c r="AK17" i="21"/>
  <c r="AF17" i="21"/>
  <c r="AA17" i="21"/>
  <c r="U17" i="21"/>
  <c r="P17" i="21"/>
  <c r="AK16" i="21"/>
  <c r="AE16" i="21"/>
  <c r="Z16" i="21"/>
  <c r="U16" i="21"/>
  <c r="O16" i="21"/>
  <c r="AK15" i="21"/>
  <c r="AK19" i="21" s="1"/>
  <c r="AG15" i="21"/>
  <c r="AG19" i="21" s="1"/>
  <c r="AC15" i="21"/>
  <c r="AC19" i="21" s="1"/>
  <c r="Y15" i="21"/>
  <c r="Y19" i="21" s="1"/>
  <c r="U15" i="21"/>
  <c r="U19" i="21" s="1"/>
  <c r="Q15" i="21"/>
  <c r="Q19" i="21" s="1"/>
  <c r="AM14" i="21"/>
  <c r="AI14" i="21"/>
  <c r="AE14" i="21"/>
  <c r="AA14" i="21"/>
  <c r="W14" i="21"/>
  <c r="S14" i="21"/>
  <c r="O14" i="21"/>
  <c r="AK13" i="21"/>
  <c r="AG13" i="21"/>
  <c r="AC13" i="21"/>
  <c r="Y13" i="21"/>
  <c r="U13" i="21"/>
  <c r="Q13" i="21"/>
  <c r="AM9" i="21"/>
  <c r="AI9" i="21"/>
  <c r="AE9" i="21"/>
  <c r="AA9" i="21"/>
  <c r="W9" i="21"/>
  <c r="S9" i="21"/>
  <c r="O9" i="21"/>
  <c r="AK8" i="21"/>
  <c r="AG8" i="21"/>
  <c r="AC8" i="21"/>
  <c r="Y8" i="21"/>
  <c r="U8" i="21"/>
  <c r="Q8" i="21"/>
  <c r="AM7" i="21"/>
  <c r="AI7" i="21"/>
  <c r="AE7" i="21"/>
  <c r="AA7" i="21"/>
  <c r="W7" i="21"/>
  <c r="S7" i="21"/>
  <c r="O7" i="21"/>
  <c r="AK6" i="21"/>
  <c r="AK10" i="21" s="1"/>
  <c r="AG6" i="21"/>
  <c r="AG10" i="21" s="1"/>
  <c r="AC6" i="21"/>
  <c r="Y6" i="21"/>
  <c r="Y10" i="21" s="1"/>
  <c r="U6" i="21"/>
  <c r="Q6" i="21"/>
  <c r="AM5" i="21"/>
  <c r="AI5" i="21"/>
  <c r="AE5" i="21"/>
  <c r="AA5" i="21"/>
  <c r="W5" i="21"/>
  <c r="S5" i="21"/>
  <c r="O5" i="21"/>
  <c r="AK4" i="21"/>
  <c r="AG4" i="21"/>
  <c r="AC4" i="21"/>
  <c r="Y4" i="21"/>
  <c r="U4" i="21"/>
  <c r="Q4" i="21"/>
  <c r="AI36" i="21"/>
  <c r="S36" i="21"/>
  <c r="AC35" i="21"/>
  <c r="AM34" i="21"/>
  <c r="W34" i="21"/>
  <c r="AG33" i="21"/>
  <c r="AG37" i="21" s="1"/>
  <c r="Q33" i="21"/>
  <c r="Q37" i="21" s="1"/>
  <c r="AA32" i="21"/>
  <c r="AK31" i="21"/>
  <c r="U31" i="21"/>
  <c r="AE27" i="21"/>
  <c r="O27" i="21"/>
  <c r="Y26" i="21"/>
  <c r="AI25" i="21"/>
  <c r="S25" i="21"/>
  <c r="AC24" i="21"/>
  <c r="AC28" i="21" s="1"/>
  <c r="AM23" i="21"/>
  <c r="W23" i="21"/>
  <c r="AG22" i="21"/>
  <c r="Q22" i="21"/>
  <c r="AA18" i="21"/>
  <c r="N18" i="21"/>
  <c r="AI17" i="21"/>
  <c r="AC17" i="21"/>
  <c r="X17" i="21"/>
  <c r="S17" i="21"/>
  <c r="AM16" i="21"/>
  <c r="AH16" i="21"/>
  <c r="AC16" i="21"/>
  <c r="W16" i="21"/>
  <c r="R16" i="21"/>
  <c r="AM15" i="21"/>
  <c r="AM19" i="21" s="1"/>
  <c r="AI15" i="21"/>
  <c r="AI19" i="21" s="1"/>
  <c r="AE15" i="21"/>
  <c r="AE19" i="21" s="1"/>
  <c r="AA15" i="21"/>
  <c r="AA19" i="21" s="1"/>
  <c r="W15" i="21"/>
  <c r="W19" i="21" s="1"/>
  <c r="S15" i="21"/>
  <c r="S19" i="21" s="1"/>
  <c r="O15" i="21"/>
  <c r="O19" i="21" s="1"/>
  <c r="AK14" i="21"/>
  <c r="AG14" i="21"/>
  <c r="AC14" i="21"/>
  <c r="Y14" i="21"/>
  <c r="U14" i="21"/>
  <c r="Q14" i="21"/>
  <c r="AM13" i="21"/>
  <c r="AI13" i="21"/>
  <c r="AE13" i="21"/>
  <c r="AA13" i="21"/>
  <c r="W13" i="21"/>
  <c r="S13" i="21"/>
  <c r="O13" i="21"/>
  <c r="AK9" i="21"/>
  <c r="AG9" i="21"/>
  <c r="AC9" i="21"/>
  <c r="Y9" i="21"/>
  <c r="U9" i="21"/>
  <c r="Q9" i="21"/>
  <c r="AM8" i="21"/>
  <c r="AI8" i="21"/>
  <c r="W36" i="21"/>
  <c r="AK33" i="21"/>
  <c r="AK37" i="21" s="1"/>
  <c r="Y31" i="21"/>
  <c r="AM25" i="21"/>
  <c r="AA23" i="21"/>
  <c r="O18" i="21"/>
  <c r="T17" i="21"/>
  <c r="Y16" i="21"/>
  <c r="AF15" i="21"/>
  <c r="AF19" i="21" s="1"/>
  <c r="P15" i="21"/>
  <c r="P19" i="21" s="1"/>
  <c r="Z14" i="21"/>
  <c r="AJ13" i="21"/>
  <c r="T13" i="21"/>
  <c r="AD9" i="21"/>
  <c r="N9" i="21"/>
  <c r="AB8" i="21"/>
  <c r="T8" i="21"/>
  <c r="AL7" i="21"/>
  <c r="AD7" i="21"/>
  <c r="V7" i="21"/>
  <c r="N7" i="21"/>
  <c r="AF6" i="21"/>
  <c r="AF10" i="21" s="1"/>
  <c r="X6" i="21"/>
  <c r="P6" i="21"/>
  <c r="AH5" i="21"/>
  <c r="Z5" i="21"/>
  <c r="R5" i="21"/>
  <c r="AJ4" i="21"/>
  <c r="AB4" i="21"/>
  <c r="T4" i="21"/>
  <c r="AG35" i="21"/>
  <c r="U33" i="21"/>
  <c r="U37" i="21" s="1"/>
  <c r="AI27" i="21"/>
  <c r="W25" i="21"/>
  <c r="AK22" i="21"/>
  <c r="AJ17" i="21"/>
  <c r="O17" i="21"/>
  <c r="S16" i="21"/>
  <c r="AB15" i="21"/>
  <c r="AB19" i="21" s="1"/>
  <c r="AL14" i="21"/>
  <c r="V14" i="21"/>
  <c r="AF13" i="21"/>
  <c r="P13" i="21"/>
  <c r="Z9" i="21"/>
  <c r="AJ8" i="21"/>
  <c r="AA8" i="21"/>
  <c r="S8" i="21"/>
  <c r="AK7" i="21"/>
  <c r="AC7" i="21"/>
  <c r="U7" i="21"/>
  <c r="AM6" i="21"/>
  <c r="AM10" i="21" s="1"/>
  <c r="AE6" i="21"/>
  <c r="W6" i="21"/>
  <c r="O6" i="21"/>
  <c r="AG5" i="21"/>
  <c r="Y5" i="21"/>
  <c r="Q5" i="21"/>
  <c r="AI4" i="21"/>
  <c r="AA4" i="21"/>
  <c r="S4" i="21"/>
  <c r="Q35" i="21"/>
  <c r="AE32" i="21"/>
  <c r="S27" i="21"/>
  <c r="AG24" i="21"/>
  <c r="AG28" i="21" s="1"/>
  <c r="U22" i="21"/>
  <c r="AE17" i="21"/>
  <c r="AI16" i="21"/>
  <c r="N16" i="21"/>
  <c r="X15" i="21"/>
  <c r="X19" i="21" s="1"/>
  <c r="AH14" i="21"/>
  <c r="R14" i="21"/>
  <c r="AB13" i="21"/>
  <c r="AL9" i="21"/>
  <c r="V9" i="21"/>
  <c r="AF8" i="21"/>
  <c r="X8" i="21"/>
  <c r="P8" i="21"/>
  <c r="AH7" i="21"/>
  <c r="Z7" i="21"/>
  <c r="R7" i="21"/>
  <c r="AJ6" i="21"/>
  <c r="AJ10" i="21" s="1"/>
  <c r="AB6" i="21"/>
  <c r="AB10" i="21" s="1"/>
  <c r="T6" i="21"/>
  <c r="T10" i="21" s="1"/>
  <c r="AL5" i="21"/>
  <c r="AD5" i="21"/>
  <c r="V5" i="21"/>
  <c r="N5" i="21"/>
  <c r="AF4" i="21"/>
  <c r="X4" i="21"/>
  <c r="P4" i="21"/>
  <c r="AM36" i="21"/>
  <c r="AA34" i="21"/>
  <c r="O32" i="21"/>
  <c r="AC26" i="21"/>
  <c r="Q24" i="21"/>
  <c r="Q28" i="21" s="1"/>
  <c r="AE18" i="21"/>
  <c r="Y17" i="21"/>
  <c r="AD16" i="21"/>
  <c r="AJ15" i="21"/>
  <c r="AJ19" i="21" s="1"/>
  <c r="T15" i="21"/>
  <c r="T19" i="21" s="1"/>
  <c r="AD14" i="21"/>
  <c r="N14" i="21"/>
  <c r="X13" i="21"/>
  <c r="AH9" i="21"/>
  <c r="R9" i="21"/>
  <c r="AE8" i="21"/>
  <c r="W8" i="21"/>
  <c r="O8" i="21"/>
  <c r="AG7" i="21"/>
  <c r="Y7" i="21"/>
  <c r="Q7" i="21"/>
  <c r="AI6" i="21"/>
  <c r="AI10" i="21" s="1"/>
  <c r="AA6" i="21"/>
  <c r="AA10" i="21" s="1"/>
  <c r="S6" i="21"/>
  <c r="AK5" i="21"/>
  <c r="AC5" i="21"/>
  <c r="U5" i="21"/>
  <c r="AM4" i="21"/>
  <c r="AE4" i="21"/>
  <c r="W4" i="21"/>
  <c r="O4" i="21"/>
  <c r="AJ36" i="18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N28" i="18" s="1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R6" i="18"/>
  <c r="N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Q6" i="18"/>
  <c r="AM5" i="18"/>
  <c r="AI5" i="18"/>
  <c r="AE5" i="18"/>
  <c r="AA5" i="18"/>
  <c r="W5" i="18"/>
  <c r="S5" i="18"/>
  <c r="O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X37" i="18" s="1"/>
  <c r="T33" i="18"/>
  <c r="T37" i="18" s="1"/>
  <c r="P33" i="18"/>
  <c r="P37" i="18" s="1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X28" i="18" s="1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X19" i="18" s="1"/>
  <c r="T15" i="18"/>
  <c r="T19" i="18" s="1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T10" i="18" s="1"/>
  <c r="P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W10" i="18" s="1"/>
  <c r="S6" i="18"/>
  <c r="O6" i="18"/>
  <c r="AK5" i="18"/>
  <c r="AG5" i="18"/>
  <c r="AC5" i="18"/>
  <c r="Y5" i="18"/>
  <c r="U5" i="18"/>
  <c r="Q5" i="18"/>
  <c r="AM4" i="18"/>
  <c r="AI4" i="18"/>
  <c r="AE4" i="18"/>
  <c r="AA4" i="18"/>
  <c r="W4" i="18"/>
  <c r="S4" i="18"/>
  <c r="V5" i="18"/>
  <c r="N5" i="18"/>
  <c r="AF4" i="18"/>
  <c r="X4" i="18"/>
  <c r="Q4" i="18"/>
  <c r="AB5" i="18"/>
  <c r="T5" i="18"/>
  <c r="AL4" i="18"/>
  <c r="AD4" i="18"/>
  <c r="V4" i="18"/>
  <c r="P4" i="18"/>
  <c r="Z5" i="18"/>
  <c r="R5" i="18"/>
  <c r="AJ4" i="18"/>
  <c r="AB4" i="18"/>
  <c r="T4" i="18"/>
  <c r="O4" i="18"/>
  <c r="X5" i="18"/>
  <c r="P5" i="18"/>
  <c r="AH4" i="18"/>
  <c r="Z4" i="18"/>
  <c r="R4" i="18"/>
  <c r="N4" i="18"/>
  <c r="V37" i="17"/>
  <c r="AL33" i="17"/>
  <c r="AL37" i="17" s="1"/>
  <c r="AB34" i="17"/>
  <c r="R35" i="17"/>
  <c r="AH35" i="17"/>
  <c r="X36" i="17"/>
  <c r="AA37" i="17"/>
  <c r="Q34" i="17"/>
  <c r="AG34" i="17"/>
  <c r="W35" i="17"/>
  <c r="AM35" i="17"/>
  <c r="AC36" i="17"/>
  <c r="AB37" i="17"/>
  <c r="R34" i="17"/>
  <c r="AH34" i="17"/>
  <c r="X35" i="17"/>
  <c r="N36" i="17"/>
  <c r="AD36" i="17"/>
  <c r="Y37" i="17"/>
  <c r="O34" i="17"/>
  <c r="AE34" i="17"/>
  <c r="U35" i="17"/>
  <c r="AK35" i="17"/>
  <c r="AA36" i="17"/>
  <c r="AL36" i="19"/>
  <c r="AH36" i="19"/>
  <c r="AD36" i="19"/>
  <c r="Z36" i="19"/>
  <c r="V36" i="19"/>
  <c r="R36" i="19"/>
  <c r="N36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N34" i="19"/>
  <c r="AJ33" i="19"/>
  <c r="AJ37" i="19" s="1"/>
  <c r="AF33" i="19"/>
  <c r="AF37" i="19" s="1"/>
  <c r="AB33" i="19"/>
  <c r="AB37" i="19" s="1"/>
  <c r="X33" i="19"/>
  <c r="X37" i="19" s="1"/>
  <c r="T33" i="19"/>
  <c r="T37" i="19" s="1"/>
  <c r="P33" i="19"/>
  <c r="AL32" i="19"/>
  <c r="AH32" i="19"/>
  <c r="AD32" i="19"/>
  <c r="Z32" i="19"/>
  <c r="V32" i="19"/>
  <c r="R32" i="19"/>
  <c r="N32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N27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N25" i="19"/>
  <c r="AJ24" i="19"/>
  <c r="AJ28" i="19" s="1"/>
  <c r="AF24" i="19"/>
  <c r="AF28" i="19" s="1"/>
  <c r="AB24" i="19"/>
  <c r="AB28" i="19" s="1"/>
  <c r="X24" i="19"/>
  <c r="X28" i="19" s="1"/>
  <c r="T24" i="19"/>
  <c r="T28" i="19" s="1"/>
  <c r="P24" i="19"/>
  <c r="AL23" i="19"/>
  <c r="AH23" i="19"/>
  <c r="AD23" i="19"/>
  <c r="Z23" i="19"/>
  <c r="V23" i="19"/>
  <c r="R23" i="19"/>
  <c r="N23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N18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N16" i="19"/>
  <c r="AJ15" i="19"/>
  <c r="AJ19" i="19" s="1"/>
  <c r="AF15" i="19"/>
  <c r="AF19" i="19" s="1"/>
  <c r="AB15" i="19"/>
  <c r="AB19" i="19" s="1"/>
  <c r="X15" i="19"/>
  <c r="X19" i="19" s="1"/>
  <c r="T15" i="19"/>
  <c r="T19" i="19" s="1"/>
  <c r="P15" i="19"/>
  <c r="AL14" i="19"/>
  <c r="AH14" i="19"/>
  <c r="AD14" i="19"/>
  <c r="Z14" i="19"/>
  <c r="V14" i="19"/>
  <c r="R14" i="19"/>
  <c r="N14" i="19"/>
  <c r="AJ13" i="19"/>
  <c r="AF13" i="19"/>
  <c r="AB13" i="19"/>
  <c r="X13" i="19"/>
  <c r="T13" i="19"/>
  <c r="P13" i="19"/>
  <c r="AL9" i="19"/>
  <c r="AH9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W37" i="19" s="1"/>
  <c r="S33" i="19"/>
  <c r="S37" i="19" s="1"/>
  <c r="O33" i="19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W28" i="19" s="1"/>
  <c r="S24" i="19"/>
  <c r="S28" i="19" s="1"/>
  <c r="O24" i="19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S19" i="19" s="1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K9" i="19"/>
  <c r="AG9" i="19"/>
  <c r="AC9" i="19"/>
  <c r="Y9" i="19"/>
  <c r="U9" i="19"/>
  <c r="Q9" i="19"/>
  <c r="AM8" i="19"/>
  <c r="AI8" i="19"/>
  <c r="AE8" i="19"/>
  <c r="AA8" i="19"/>
  <c r="W8" i="19"/>
  <c r="S8" i="19"/>
  <c r="O8" i="19"/>
  <c r="AK7" i="19"/>
  <c r="AG7" i="19"/>
  <c r="AC7" i="19"/>
  <c r="Y7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N35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N33" i="19"/>
  <c r="N37" i="19" s="1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N31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N26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R28" i="19" s="1"/>
  <c r="N24" i="19"/>
  <c r="N28" i="19" s="1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N22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N17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AD19" i="19" s="1"/>
  <c r="Z15" i="19"/>
  <c r="Z19" i="19" s="1"/>
  <c r="V15" i="19"/>
  <c r="R15" i="19"/>
  <c r="N15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N13" i="19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Q37" i="19" s="1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Y15" i="19"/>
  <c r="Y19" i="19" s="1"/>
  <c r="U15" i="19"/>
  <c r="U19" i="19" s="1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E9" i="19"/>
  <c r="AA9" i="19"/>
  <c r="W9" i="19"/>
  <c r="S9" i="19"/>
  <c r="O9" i="19"/>
  <c r="AK8" i="19"/>
  <c r="AG8" i="19"/>
  <c r="AC8" i="19"/>
  <c r="Y8" i="19"/>
  <c r="U8" i="19"/>
  <c r="Q8" i="19"/>
  <c r="AM7" i="19"/>
  <c r="AI7" i="19"/>
  <c r="AE7" i="19"/>
  <c r="AA7" i="19"/>
  <c r="AB9" i="19"/>
  <c r="T9" i="19"/>
  <c r="AL8" i="19"/>
  <c r="AD8" i="19"/>
  <c r="V8" i="19"/>
  <c r="N8" i="19"/>
  <c r="AF7" i="19"/>
  <c r="X7" i="19"/>
  <c r="T7" i="19"/>
  <c r="P7" i="19"/>
  <c r="AL6" i="19"/>
  <c r="AL10" i="19" s="1"/>
  <c r="AH6" i="19"/>
  <c r="AH10" i="19" s="1"/>
  <c r="AD6" i="19"/>
  <c r="AD10" i="19" s="1"/>
  <c r="Z6" i="19"/>
  <c r="Z10" i="19" s="1"/>
  <c r="V6" i="19"/>
  <c r="R6" i="19"/>
  <c r="N6" i="19"/>
  <c r="AJ5" i="19"/>
  <c r="AF5" i="19"/>
  <c r="AB5" i="19"/>
  <c r="X5" i="19"/>
  <c r="T5" i="19"/>
  <c r="P5" i="19"/>
  <c r="AL4" i="19"/>
  <c r="AH4" i="19"/>
  <c r="AD4" i="19"/>
  <c r="Z4" i="19"/>
  <c r="V4" i="19"/>
  <c r="R4" i="19"/>
  <c r="N4" i="19"/>
  <c r="AJ9" i="19"/>
  <c r="Z9" i="19"/>
  <c r="R9" i="19"/>
  <c r="AJ8" i="19"/>
  <c r="AB8" i="19"/>
  <c r="T8" i="19"/>
  <c r="AL7" i="19"/>
  <c r="AD7" i="19"/>
  <c r="W7" i="19"/>
  <c r="S7" i="19"/>
  <c r="O7" i="19"/>
  <c r="AK6" i="19"/>
  <c r="AK10" i="19" s="1"/>
  <c r="AG6" i="19"/>
  <c r="AG10" i="19" s="1"/>
  <c r="AC6" i="19"/>
  <c r="Y6" i="19"/>
  <c r="U6" i="19"/>
  <c r="Q6" i="19"/>
  <c r="AM5" i="19"/>
  <c r="AI5" i="19"/>
  <c r="AE5" i="19"/>
  <c r="AA5" i="19"/>
  <c r="W5" i="19"/>
  <c r="S5" i="19"/>
  <c r="O5" i="19"/>
  <c r="AK4" i="19"/>
  <c r="AG4" i="19"/>
  <c r="AC4" i="19"/>
  <c r="Y4" i="19"/>
  <c r="U4" i="19"/>
  <c r="Q4" i="19"/>
  <c r="AF9" i="19"/>
  <c r="X9" i="19"/>
  <c r="P9" i="19"/>
  <c r="AH8" i="19"/>
  <c r="Z8" i="19"/>
  <c r="R8" i="19"/>
  <c r="AJ7" i="19"/>
  <c r="AB7" i="19"/>
  <c r="V7" i="19"/>
  <c r="R7" i="19"/>
  <c r="N7" i="19"/>
  <c r="AJ6" i="19"/>
  <c r="AJ10" i="19" s="1"/>
  <c r="AF6" i="19"/>
  <c r="AF10" i="19" s="1"/>
  <c r="AB6" i="19"/>
  <c r="AB10" i="19" s="1"/>
  <c r="X6" i="19"/>
  <c r="T6" i="19"/>
  <c r="P6" i="19"/>
  <c r="AL5" i="19"/>
  <c r="AH5" i="19"/>
  <c r="AD5" i="19"/>
  <c r="Z5" i="19"/>
  <c r="V5" i="19"/>
  <c r="R5" i="19"/>
  <c r="N5" i="19"/>
  <c r="AJ4" i="19"/>
  <c r="AF4" i="19"/>
  <c r="AB4" i="19"/>
  <c r="X4" i="19"/>
  <c r="T4" i="19"/>
  <c r="P4" i="19"/>
  <c r="AD9" i="19"/>
  <c r="V9" i="19"/>
  <c r="N9" i="19"/>
  <c r="AF8" i="19"/>
  <c r="X8" i="19"/>
  <c r="P8" i="19"/>
  <c r="AH7" i="19"/>
  <c r="Z7" i="19"/>
  <c r="U7" i="19"/>
  <c r="Q7" i="19"/>
  <c r="AM6" i="19"/>
  <c r="AM10" i="19" s="1"/>
  <c r="AI6" i="19"/>
  <c r="AI10" i="19" s="1"/>
  <c r="AE6" i="19"/>
  <c r="AA6" i="19"/>
  <c r="AA10" i="19" s="1"/>
  <c r="W6" i="19"/>
  <c r="S6" i="19"/>
  <c r="O6" i="19"/>
  <c r="AK5" i="19"/>
  <c r="AG5" i="19"/>
  <c r="AC5" i="19"/>
  <c r="Y5" i="19"/>
  <c r="U5" i="19"/>
  <c r="Q5" i="19"/>
  <c r="AM4" i="19"/>
  <c r="AI4" i="19"/>
  <c r="AE4" i="19"/>
  <c r="AA4" i="19"/>
  <c r="W4" i="19"/>
  <c r="S4" i="19"/>
  <c r="O4" i="19"/>
  <c r="Z37" i="17"/>
  <c r="P34" i="17"/>
  <c r="AF34" i="17"/>
  <c r="V35" i="17"/>
  <c r="AL35" i="17"/>
  <c r="AB36" i="17"/>
  <c r="O37" i="17"/>
  <c r="AE37" i="17"/>
  <c r="U34" i="17"/>
  <c r="AK34" i="17"/>
  <c r="AA35" i="17"/>
  <c r="Q36" i="17"/>
  <c r="AG36" i="17"/>
  <c r="P37" i="17"/>
  <c r="AF37" i="17"/>
  <c r="V34" i="17"/>
  <c r="AL34" i="17"/>
  <c r="AB35" i="17"/>
  <c r="R36" i="17"/>
  <c r="AH36" i="17"/>
  <c r="AC37" i="17"/>
  <c r="S34" i="17"/>
  <c r="AI34" i="17"/>
  <c r="Y35" i="17"/>
  <c r="O36" i="17"/>
  <c r="AE36" i="17"/>
  <c r="N37" i="17"/>
  <c r="AD37" i="17"/>
  <c r="T34" i="17"/>
  <c r="AJ34" i="17"/>
  <c r="Z35" i="17"/>
  <c r="P36" i="17"/>
  <c r="AF36" i="17"/>
  <c r="S37" i="17"/>
  <c r="AI33" i="17"/>
  <c r="AI37" i="17" s="1"/>
  <c r="Y34" i="17"/>
  <c r="O35" i="17"/>
  <c r="AE35" i="17"/>
  <c r="U36" i="17"/>
  <c r="AK36" i="17"/>
  <c r="T37" i="17"/>
  <c r="AJ33" i="17"/>
  <c r="AJ37" i="17" s="1"/>
  <c r="Z34" i="17"/>
  <c r="P35" i="17"/>
  <c r="AF35" i="17"/>
  <c r="V36" i="17"/>
  <c r="AL36" i="17"/>
  <c r="Q37" i="17"/>
  <c r="AG37" i="17"/>
  <c r="W34" i="17"/>
  <c r="AM34" i="17"/>
  <c r="AC35" i="17"/>
  <c r="S36" i="17"/>
  <c r="AI36" i="17"/>
  <c r="V10" i="22"/>
  <c r="R37" i="17"/>
  <c r="AH37" i="17"/>
  <c r="X34" i="17"/>
  <c r="N35" i="17"/>
  <c r="AD35" i="17"/>
  <c r="T36" i="17"/>
  <c r="AJ36" i="17"/>
  <c r="W37" i="17"/>
  <c r="AM33" i="17"/>
  <c r="AM37" i="17" s="1"/>
  <c r="AC34" i="17"/>
  <c r="S35" i="17"/>
  <c r="AI35" i="17"/>
  <c r="Y36" i="17"/>
  <c r="X37" i="17"/>
  <c r="N34" i="17"/>
  <c r="AD34" i="17"/>
  <c r="T35" i="17"/>
  <c r="AJ35" i="17"/>
  <c r="Z36" i="17"/>
  <c r="U37" i="17"/>
  <c r="AK33" i="17"/>
  <c r="AK37" i="17" s="1"/>
  <c r="AA34" i="17"/>
  <c r="Q35" i="17"/>
  <c r="AG35" i="17"/>
  <c r="W36" i="17"/>
  <c r="B360" i="9"/>
  <c r="B361" i="9" s="1"/>
  <c r="B362" i="9" s="1"/>
  <c r="B363" i="9" s="1"/>
  <c r="B364" i="9" s="1"/>
  <c r="B365" i="9" s="1"/>
  <c r="B366" i="9" s="1"/>
  <c r="B367" i="9" s="1"/>
  <c r="B368" i="9" s="1"/>
  <c r="B369" i="9" s="1"/>
  <c r="B370" i="9" s="1"/>
  <c r="B371" i="9" s="1"/>
  <c r="B372" i="9" s="1"/>
  <c r="B373" i="9" s="1"/>
  <c r="B374" i="9" s="1"/>
  <c r="B375" i="9" s="1"/>
  <c r="B376" i="9" s="1"/>
  <c r="B377" i="9" s="1"/>
  <c r="B378" i="9" s="1"/>
  <c r="B379" i="9" s="1"/>
  <c r="B380" i="9" s="1"/>
  <c r="B381" i="9" s="1"/>
  <c r="B382" i="9" s="1"/>
  <c r="B383" i="9" s="1"/>
  <c r="B384" i="9" s="1"/>
  <c r="B385" i="9" s="1"/>
  <c r="B386" i="9" s="1"/>
  <c r="B387" i="9" s="1"/>
  <c r="B388" i="9" s="1"/>
  <c r="B389" i="9" s="1"/>
  <c r="B390" i="9" s="1"/>
  <c r="B391" i="9" s="1"/>
  <c r="B392" i="9" s="1"/>
  <c r="B393" i="9" s="1"/>
  <c r="B394" i="9" s="1"/>
  <c r="B395" i="9" s="1"/>
  <c r="B396" i="9" s="1"/>
  <c r="B397" i="9" s="1"/>
  <c r="B398" i="9" s="1"/>
  <c r="B399" i="9" s="1"/>
  <c r="B400" i="9" s="1"/>
  <c r="B401" i="9" s="1"/>
  <c r="B402" i="9" s="1"/>
  <c r="B403" i="9" s="1"/>
  <c r="B404" i="9" s="1"/>
  <c r="B405" i="9" s="1"/>
  <c r="B406" i="9" s="1"/>
  <c r="B407" i="9" s="1"/>
  <c r="B408" i="9" s="1"/>
  <c r="B409" i="9" s="1"/>
  <c r="B410" i="9" s="1"/>
  <c r="B411" i="9" s="1"/>
  <c r="B412" i="9" s="1"/>
  <c r="B413" i="9" s="1"/>
  <c r="B414" i="9" s="1"/>
  <c r="B415" i="9" s="1"/>
  <c r="B416" i="9" s="1"/>
  <c r="B417" i="9" s="1"/>
  <c r="B418" i="9" s="1"/>
  <c r="B419" i="9" s="1"/>
  <c r="B420" i="9" s="1"/>
  <c r="B421" i="9" s="1"/>
  <c r="B422" i="9" s="1"/>
  <c r="B423" i="9" s="1"/>
  <c r="B424" i="9" s="1"/>
  <c r="B425" i="9" s="1"/>
  <c r="B426" i="9" s="1"/>
  <c r="B427" i="9" s="1"/>
  <c r="B428" i="9" s="1"/>
  <c r="B429" i="9" s="1"/>
  <c r="B430" i="9" s="1"/>
  <c r="B431" i="9" s="1"/>
  <c r="B432" i="9" s="1"/>
  <c r="B433" i="9" s="1"/>
  <c r="B434" i="9" s="1"/>
  <c r="B435" i="9" s="1"/>
  <c r="B436" i="9" s="1"/>
  <c r="B437" i="9" s="1"/>
  <c r="B438" i="9" s="1"/>
  <c r="B439" i="9" s="1"/>
  <c r="B440" i="9" s="1"/>
  <c r="B441" i="9" s="1"/>
  <c r="B442" i="9" s="1"/>
  <c r="B443" i="9" s="1"/>
  <c r="B444" i="9" s="1"/>
  <c r="B445" i="9" s="1"/>
  <c r="B446" i="9" s="1"/>
  <c r="B447" i="9" s="1"/>
  <c r="B448" i="9" s="1"/>
  <c r="B449" i="9" s="1"/>
  <c r="B450" i="9" s="1"/>
  <c r="B451" i="9" s="1"/>
  <c r="B452" i="9" s="1"/>
  <c r="B453" i="9" s="1"/>
  <c r="B454" i="9" s="1"/>
  <c r="B455" i="9" s="1"/>
  <c r="B456" i="9" s="1"/>
  <c r="B457" i="9" s="1"/>
  <c r="B458" i="9" s="1"/>
  <c r="B459" i="9" s="1"/>
  <c r="B460" i="9" s="1"/>
  <c r="B461" i="9" s="1"/>
  <c r="B462" i="9" s="1"/>
  <c r="B463" i="9" s="1"/>
  <c r="B464" i="9" s="1"/>
  <c r="B465" i="9" s="1"/>
  <c r="B466" i="9" s="1"/>
  <c r="B467" i="9" s="1"/>
  <c r="B468" i="9" s="1"/>
  <c r="B469" i="9" s="1"/>
  <c r="B470" i="9" s="1"/>
  <c r="B471" i="9" s="1"/>
  <c r="B472" i="9" s="1"/>
  <c r="B473" i="9" s="1"/>
  <c r="B474" i="9" s="1"/>
  <c r="B475" i="9" s="1"/>
  <c r="B476" i="9" s="1"/>
  <c r="B477" i="9" s="1"/>
  <c r="B478" i="9" s="1"/>
  <c r="B479" i="9" s="1"/>
  <c r="B480" i="9" s="1"/>
  <c r="B481" i="9" s="1"/>
  <c r="B482" i="9" s="1"/>
  <c r="B483" i="9" s="1"/>
  <c r="B484" i="9" s="1"/>
  <c r="B485" i="9" s="1"/>
  <c r="B486" i="9" s="1"/>
  <c r="B487" i="9" s="1"/>
  <c r="B488" i="9" s="1"/>
  <c r="B489" i="9" s="1"/>
  <c r="B490" i="9" s="1"/>
  <c r="B491" i="9" s="1"/>
  <c r="B492" i="9" s="1"/>
  <c r="B493" i="9" s="1"/>
  <c r="B494" i="9" s="1"/>
  <c r="B495" i="9" s="1"/>
  <c r="B496" i="9" s="1"/>
  <c r="B497" i="9" s="1"/>
  <c r="B498" i="9" s="1"/>
  <c r="B499" i="9" s="1"/>
  <c r="B500" i="9" s="1"/>
  <c r="B501" i="9" s="1"/>
  <c r="B502" i="9" s="1"/>
  <c r="B503" i="9" s="1"/>
  <c r="B504" i="9" s="1"/>
  <c r="B505" i="9" s="1"/>
  <c r="B506" i="9" s="1"/>
  <c r="B507" i="9" s="1"/>
  <c r="B508" i="9" s="1"/>
  <c r="B509" i="9" s="1"/>
  <c r="B510" i="9" s="1"/>
  <c r="B511" i="9" s="1"/>
  <c r="B512" i="9" s="1"/>
  <c r="B513" i="9" s="1"/>
  <c r="B514" i="9" s="1"/>
  <c r="B515" i="9" s="1"/>
  <c r="B516" i="9" s="1"/>
  <c r="B517" i="9" s="1"/>
  <c r="B518" i="9" s="1"/>
  <c r="B519" i="9" s="1"/>
  <c r="B520" i="9" s="1"/>
  <c r="B521" i="9" s="1"/>
  <c r="B522" i="9" s="1"/>
  <c r="B523" i="9" s="1"/>
  <c r="B524" i="9" s="1"/>
  <c r="B525" i="9" s="1"/>
  <c r="B526" i="9" s="1"/>
  <c r="B527" i="9" s="1"/>
  <c r="B528" i="9" s="1"/>
  <c r="B529" i="9" s="1"/>
  <c r="B530" i="9" s="1"/>
  <c r="B531" i="9" s="1"/>
  <c r="B532" i="9" s="1"/>
  <c r="B533" i="9" s="1"/>
  <c r="B534" i="9" s="1"/>
  <c r="B535" i="9" s="1"/>
  <c r="B536" i="9" s="1"/>
  <c r="B537" i="9" s="1"/>
  <c r="B538" i="9" s="1"/>
  <c r="B539" i="9" s="1"/>
  <c r="B540" i="9" s="1"/>
  <c r="B541" i="9" s="1"/>
  <c r="B542" i="9" s="1"/>
  <c r="B543" i="9" s="1"/>
  <c r="B544" i="9" s="1"/>
  <c r="B545" i="9" s="1"/>
  <c r="B546" i="9" s="1"/>
  <c r="B547" i="9" s="1"/>
  <c r="B548" i="9" s="1"/>
  <c r="B549" i="9" s="1"/>
  <c r="B550" i="9" s="1"/>
  <c r="B551" i="9" s="1"/>
  <c r="B552" i="9" s="1"/>
  <c r="B553" i="9" s="1"/>
  <c r="B554" i="9" s="1"/>
  <c r="B555" i="9" s="1"/>
  <c r="B556" i="9" s="1"/>
  <c r="B557" i="9" s="1"/>
  <c r="B558" i="9" s="1"/>
  <c r="B559" i="9" s="1"/>
  <c r="B560" i="9" s="1"/>
  <c r="B561" i="9" s="1"/>
  <c r="B562" i="9" s="1"/>
  <c r="B563" i="9" s="1"/>
  <c r="B564" i="9" s="1"/>
  <c r="B565" i="9" s="1"/>
  <c r="B566" i="9" s="1"/>
  <c r="B567" i="9" s="1"/>
  <c r="B568" i="9" s="1"/>
  <c r="B569" i="9" s="1"/>
  <c r="B570" i="9" s="1"/>
  <c r="B571" i="9" s="1"/>
  <c r="B572" i="9" s="1"/>
  <c r="B573" i="9" s="1"/>
  <c r="B574" i="9" s="1"/>
  <c r="B575" i="9" s="1"/>
  <c r="B576" i="9" s="1"/>
  <c r="B577" i="9" s="1"/>
  <c r="B578" i="9" s="1"/>
  <c r="B579" i="9" s="1"/>
  <c r="B580" i="9" s="1"/>
  <c r="B581" i="9" s="1"/>
  <c r="B582" i="9" s="1"/>
  <c r="B583" i="9" s="1"/>
  <c r="B584" i="9" s="1"/>
  <c r="B585" i="9" s="1"/>
  <c r="B586" i="9" s="1"/>
  <c r="B587" i="9" s="1"/>
  <c r="B588" i="9" s="1"/>
  <c r="B589" i="9" s="1"/>
  <c r="B590" i="9" s="1"/>
  <c r="B591" i="9" s="1"/>
  <c r="B592" i="9" s="1"/>
  <c r="B593" i="9" s="1"/>
  <c r="B594" i="9" s="1"/>
  <c r="B595" i="9" s="1"/>
  <c r="B596" i="9" s="1"/>
  <c r="B597" i="9" s="1"/>
  <c r="B598" i="9" s="1"/>
  <c r="B599" i="9" s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B708" i="9" s="1"/>
  <c r="B360" i="7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110" i="3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110" i="5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110" i="8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B208" i="8" s="1"/>
  <c r="B110" i="2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V11" i="22" l="1"/>
  <c r="B23" i="29"/>
  <c r="B50" i="20"/>
  <c r="N10" i="21"/>
  <c r="O19" i="18"/>
  <c r="Y10" i="19"/>
  <c r="N10" i="19"/>
  <c r="N19" i="19"/>
  <c r="S10" i="21"/>
  <c r="Z10" i="18"/>
  <c r="N19" i="18"/>
  <c r="Y10" i="18"/>
  <c r="U37" i="18"/>
  <c r="U28" i="18"/>
  <c r="T10" i="19"/>
  <c r="O10" i="21"/>
  <c r="W10" i="21"/>
  <c r="X10" i="21"/>
  <c r="W19" i="19"/>
  <c r="O37" i="19"/>
  <c r="O28" i="19"/>
  <c r="O19" i="19"/>
  <c r="O10" i="19"/>
  <c r="X10" i="18"/>
  <c r="P28" i="18"/>
  <c r="V10" i="18"/>
  <c r="U19" i="18"/>
  <c r="N10" i="18"/>
  <c r="R19" i="18"/>
  <c r="W10" i="19"/>
  <c r="V38" i="22"/>
  <c r="AB20" i="22"/>
  <c r="AH29" i="22"/>
  <c r="Y20" i="22"/>
  <c r="AK29" i="22"/>
  <c r="AD20" i="22"/>
  <c r="AE29" i="22"/>
  <c r="S29" i="22"/>
  <c r="AM11" i="22"/>
  <c r="AI38" i="22"/>
  <c r="R29" i="22"/>
  <c r="P38" i="22"/>
  <c r="AM20" i="22"/>
  <c r="AG11" i="22"/>
  <c r="AE11" i="22"/>
  <c r="AL38" i="22"/>
  <c r="AG38" i="22"/>
  <c r="W29" i="22"/>
  <c r="AL11" i="22"/>
  <c r="S20" i="22"/>
  <c r="AE10" i="21"/>
  <c r="P10" i="21"/>
  <c r="Q10" i="21"/>
  <c r="U10" i="21"/>
  <c r="R10" i="21"/>
  <c r="AC10" i="21"/>
  <c r="AC19" i="19"/>
  <c r="AE10" i="19"/>
  <c r="X10" i="19"/>
  <c r="P28" i="19"/>
  <c r="R19" i="19"/>
  <c r="Q28" i="19"/>
  <c r="S10" i="19"/>
  <c r="U10" i="19"/>
  <c r="P37" i="19"/>
  <c r="Q29" i="22"/>
  <c r="AB11" i="22"/>
  <c r="T29" i="22"/>
  <c r="AH11" i="22"/>
  <c r="AC10" i="19"/>
  <c r="R10" i="19"/>
  <c r="AD29" i="22"/>
  <c r="V20" i="22"/>
  <c r="AK20" i="22"/>
  <c r="AE19" i="18"/>
  <c r="Q11" i="22"/>
  <c r="X38" i="22"/>
  <c r="AH20" i="22"/>
  <c r="AH38" i="22"/>
  <c r="AB38" i="22"/>
  <c r="AF38" i="22"/>
  <c r="AA29" i="22"/>
  <c r="AC38" i="22"/>
  <c r="O38" i="22"/>
  <c r="W38" i="22"/>
  <c r="AA38" i="22"/>
  <c r="AE38" i="22"/>
  <c r="N11" i="22"/>
  <c r="AF29" i="22"/>
  <c r="Z20" i="22"/>
  <c r="Q19" i="19"/>
  <c r="AL29" i="22"/>
  <c r="AC20" i="22"/>
  <c r="P20" i="22"/>
  <c r="AJ29" i="22"/>
  <c r="AK38" i="22"/>
  <c r="P11" i="22"/>
  <c r="S10" i="18"/>
  <c r="P19" i="18"/>
  <c r="Q10" i="18"/>
  <c r="Y29" i="22"/>
  <c r="Y38" i="22"/>
  <c r="R20" i="22"/>
  <c r="S11" i="22"/>
  <c r="R38" i="22"/>
  <c r="AI29" i="22"/>
  <c r="AM29" i="22"/>
  <c r="AE20" i="22"/>
  <c r="O29" i="22"/>
  <c r="X11" i="22"/>
  <c r="AD38" i="22"/>
  <c r="AC29" i="22"/>
  <c r="AG29" i="22"/>
  <c r="P29" i="22"/>
  <c r="S38" i="22"/>
  <c r="AI20" i="22"/>
  <c r="AJ38" i="22"/>
  <c r="P10" i="19"/>
  <c r="V29" i="22"/>
  <c r="U38" i="22"/>
  <c r="T38" i="22"/>
  <c r="AL20" i="22"/>
  <c r="U29" i="22"/>
  <c r="AA11" i="22"/>
  <c r="P10" i="18"/>
  <c r="U10" i="18"/>
  <c r="AC28" i="18"/>
  <c r="W11" i="22"/>
  <c r="N38" i="22"/>
  <c r="AG20" i="22"/>
  <c r="AJ20" i="22"/>
  <c r="W20" i="22"/>
  <c r="N20" i="22"/>
  <c r="AJ11" i="22"/>
  <c r="P19" i="19"/>
  <c r="AM38" i="22"/>
  <c r="Q38" i="22"/>
  <c r="AB29" i="22"/>
  <c r="O20" i="22"/>
  <c r="AK11" i="22"/>
  <c r="AA20" i="22"/>
  <c r="AI11" i="22"/>
  <c r="AC19" i="18"/>
  <c r="R10" i="18"/>
  <c r="N29" i="22"/>
  <c r="U20" i="22"/>
  <c r="X20" i="22"/>
  <c r="R11" i="22"/>
  <c r="AC11" i="22"/>
  <c r="Z29" i="22"/>
  <c r="Q20" i="22"/>
  <c r="T20" i="22"/>
  <c r="AD11" i="22"/>
  <c r="Y11" i="22"/>
  <c r="T11" i="22"/>
  <c r="Q10" i="19"/>
  <c r="V10" i="19"/>
  <c r="V19" i="19"/>
  <c r="Z38" i="22"/>
  <c r="X29" i="22"/>
  <c r="AF20" i="22"/>
  <c r="Z11" i="22"/>
  <c r="U11" i="22"/>
  <c r="AF11" i="22"/>
  <c r="O11" i="22"/>
  <c r="O10" i="18"/>
  <c r="AE10" i="18"/>
  <c r="AC10" i="18"/>
  <c r="E14" i="13"/>
  <c r="E15" i="13"/>
  <c r="E13" i="13"/>
  <c r="B24" i="29" l="1"/>
  <c r="B51" i="20"/>
  <c r="Y38" i="17"/>
  <c r="AA38" i="17"/>
  <c r="O38" i="17"/>
  <c r="AI38" i="17"/>
  <c r="AE38" i="17"/>
  <c r="R38" i="17"/>
  <c r="AB38" i="17"/>
  <c r="AD38" i="17"/>
  <c r="T38" i="17"/>
  <c r="U38" i="17"/>
  <c r="V38" i="17"/>
  <c r="Z38" i="17"/>
  <c r="P38" i="17"/>
  <c r="AL38" i="17"/>
  <c r="N38" i="17"/>
  <c r="AC38" i="17"/>
  <c r="S38" i="17"/>
  <c r="AK38" i="17"/>
  <c r="N29" i="18"/>
  <c r="O29" i="21"/>
  <c r="AJ38" i="18"/>
  <c r="AB38" i="19"/>
  <c r="Z11" i="21"/>
  <c r="V11" i="21"/>
  <c r="AI29" i="21"/>
  <c r="S20" i="21"/>
  <c r="AA29" i="21"/>
  <c r="AB20" i="21"/>
  <c r="AF29" i="18"/>
  <c r="Y38" i="18"/>
  <c r="Q38" i="17"/>
  <c r="AG38" i="17"/>
  <c r="W38" i="17"/>
  <c r="AM38" i="17"/>
  <c r="AJ38" i="17"/>
  <c r="AF38" i="17"/>
  <c r="AH38" i="17"/>
  <c r="X38" i="17"/>
  <c r="P29" i="21"/>
  <c r="P11" i="21"/>
  <c r="AH29" i="21"/>
  <c r="AL20" i="21"/>
  <c r="AK29" i="21"/>
  <c r="AM29" i="21"/>
  <c r="W11" i="21"/>
  <c r="T38" i="21"/>
  <c r="R38" i="21"/>
  <c r="O11" i="21"/>
  <c r="AH20" i="21"/>
  <c r="AJ20" i="21"/>
  <c r="V29" i="21"/>
  <c r="T20" i="21"/>
  <c r="AJ29" i="21"/>
  <c r="AC29" i="21"/>
  <c r="S11" i="21"/>
  <c r="AA11" i="21"/>
  <c r="S38" i="21"/>
  <c r="Y38" i="21"/>
  <c r="P38" i="21"/>
  <c r="AG38" i="21"/>
  <c r="AG11" i="21"/>
  <c r="R11" i="21"/>
  <c r="AE11" i="21"/>
  <c r="N29" i="21"/>
  <c r="Y11" i="21"/>
  <c r="N38" i="21"/>
  <c r="AK11" i="21"/>
  <c r="T11" i="21"/>
  <c r="X29" i="21"/>
  <c r="AD20" i="21"/>
  <c r="Q38" i="21"/>
  <c r="AM38" i="21"/>
  <c r="Z20" i="21"/>
  <c r="W20" i="21"/>
  <c r="AH11" i="21"/>
  <c r="P20" i="21"/>
  <c r="AE38" i="21"/>
  <c r="AD11" i="21"/>
  <c r="O20" i="21"/>
  <c r="Z38" i="21"/>
  <c r="AK20" i="21"/>
  <c r="AL38" i="21"/>
  <c r="Q20" i="21"/>
  <c r="AJ11" i="21"/>
  <c r="AF29" i="21"/>
  <c r="AE29" i="21"/>
  <c r="AD29" i="21"/>
  <c r="V20" i="21"/>
  <c r="AC20" i="21"/>
  <c r="AK38" i="21"/>
  <c r="AB11" i="21"/>
  <c r="AB29" i="21"/>
  <c r="AD38" i="21"/>
  <c r="R20" i="21"/>
  <c r="Y20" i="21"/>
  <c r="AE20" i="21"/>
  <c r="AM11" i="21"/>
  <c r="AA38" i="21"/>
  <c r="AL29" i="21"/>
  <c r="N20" i="21"/>
  <c r="U20" i="21"/>
  <c r="AA20" i="21"/>
  <c r="AG29" i="21"/>
  <c r="T29" i="21"/>
  <c r="S29" i="21"/>
  <c r="R29" i="21"/>
  <c r="AG20" i="21"/>
  <c r="AM20" i="21"/>
  <c r="X20" i="21"/>
  <c r="AJ38" i="21"/>
  <c r="AI38" i="21"/>
  <c r="AH38" i="21"/>
  <c r="Y29" i="21"/>
  <c r="AI20" i="21"/>
  <c r="AF11" i="21"/>
  <c r="AF38" i="21"/>
  <c r="O38" i="21"/>
  <c r="Z29" i="21"/>
  <c r="N11" i="21"/>
  <c r="U11" i="21"/>
  <c r="X11" i="21"/>
  <c r="Q29" i="21"/>
  <c r="AB38" i="21"/>
  <c r="W29" i="21"/>
  <c r="AC38" i="21"/>
  <c r="U29" i="21"/>
  <c r="Q11" i="21"/>
  <c r="U38" i="21"/>
  <c r="AI11" i="21"/>
  <c r="X38" i="21"/>
  <c r="W38" i="21"/>
  <c r="V38" i="21"/>
  <c r="AL11" i="21"/>
  <c r="AC11" i="21"/>
  <c r="AF20" i="21"/>
  <c r="AM38" i="19"/>
  <c r="AE20" i="19"/>
  <c r="AB11" i="19"/>
  <c r="Z29" i="19"/>
  <c r="W29" i="18"/>
  <c r="AH38" i="18"/>
  <c r="Z20" i="18"/>
  <c r="U29" i="18"/>
  <c r="X29" i="19"/>
  <c r="W38" i="19"/>
  <c r="O20" i="19"/>
  <c r="V20" i="19"/>
  <c r="R38" i="18"/>
  <c r="AG20" i="18"/>
  <c r="O11" i="18"/>
  <c r="AJ20" i="19"/>
  <c r="AL11" i="18"/>
  <c r="AI29" i="19"/>
  <c r="AD38" i="19"/>
  <c r="AD29" i="18"/>
  <c r="V11" i="18"/>
  <c r="Q20" i="18"/>
  <c r="AB20" i="18"/>
  <c r="T20" i="19"/>
  <c r="S29" i="19"/>
  <c r="N38" i="19"/>
  <c r="AD11" i="19"/>
  <c r="AA38" i="18"/>
  <c r="S20" i="18"/>
  <c r="U38" i="19"/>
  <c r="AL11" i="19"/>
  <c r="X11" i="19"/>
  <c r="AL20" i="18"/>
  <c r="AK38" i="18"/>
  <c r="AC20" i="18"/>
  <c r="AB29" i="18"/>
  <c r="AM38" i="18"/>
  <c r="AE20" i="18"/>
  <c r="AF20" i="19"/>
  <c r="AE29" i="19"/>
  <c r="AL29" i="19"/>
  <c r="AG38" i="19"/>
  <c r="AH11" i="19"/>
  <c r="T11" i="19"/>
  <c r="Z38" i="18"/>
  <c r="R20" i="18"/>
  <c r="Q38" i="18"/>
  <c r="U11" i="18"/>
  <c r="T20" i="18"/>
  <c r="S38" i="18"/>
  <c r="AM11" i="18"/>
  <c r="AF29" i="19"/>
  <c r="O38" i="19"/>
  <c r="AL38" i="19"/>
  <c r="AD20" i="19"/>
  <c r="AK20" i="19"/>
  <c r="Y11" i="19"/>
  <c r="W11" i="19"/>
  <c r="R29" i="18"/>
  <c r="AC38" i="18"/>
  <c r="AG11" i="18"/>
  <c r="T29" i="18"/>
  <c r="AE38" i="18"/>
  <c r="W20" i="18"/>
  <c r="P38" i="19"/>
  <c r="AM29" i="19"/>
  <c r="AH38" i="19"/>
  <c r="Z20" i="19"/>
  <c r="AG20" i="19"/>
  <c r="U11" i="19"/>
  <c r="AK29" i="18"/>
  <c r="AC11" i="18"/>
  <c r="P29" i="18"/>
  <c r="AM29" i="18"/>
  <c r="AE11" i="18"/>
  <c r="AL20" i="19"/>
  <c r="AG29" i="19"/>
  <c r="V11" i="19"/>
  <c r="AE11" i="19"/>
  <c r="AD38" i="18"/>
  <c r="V20" i="18"/>
  <c r="U38" i="18"/>
  <c r="Y11" i="18"/>
  <c r="X20" i="18"/>
  <c r="W38" i="18"/>
  <c r="O20" i="18"/>
  <c r="X38" i="19"/>
  <c r="P20" i="19"/>
  <c r="O29" i="19"/>
  <c r="V29" i="19"/>
  <c r="Q38" i="19"/>
  <c r="R11" i="19"/>
  <c r="AA11" i="19"/>
  <c r="AL29" i="18"/>
  <c r="AD11" i="18"/>
  <c r="AC29" i="18"/>
  <c r="AB38" i="18"/>
  <c r="AF11" i="18"/>
  <c r="AE29" i="18"/>
  <c r="W11" i="18"/>
  <c r="P29" i="19"/>
  <c r="AA29" i="19"/>
  <c r="V38" i="19"/>
  <c r="N20" i="19"/>
  <c r="U20" i="19"/>
  <c r="AF11" i="19"/>
  <c r="AL38" i="18"/>
  <c r="AD20" i="18"/>
  <c r="Y29" i="18"/>
  <c r="Q11" i="18"/>
  <c r="AF20" i="18"/>
  <c r="O38" i="18"/>
  <c r="AI11" i="18"/>
  <c r="AB29" i="19"/>
  <c r="W29" i="19"/>
  <c r="R38" i="19"/>
  <c r="Y38" i="19"/>
  <c r="Q20" i="19"/>
  <c r="Q29" i="19"/>
  <c r="AG11" i="19"/>
  <c r="O11" i="19"/>
  <c r="N38" i="18"/>
  <c r="AH11" i="18"/>
  <c r="AG29" i="18"/>
  <c r="AF38" i="18"/>
  <c r="AJ11" i="18"/>
  <c r="AI29" i="18"/>
  <c r="AA11" i="18"/>
  <c r="AJ29" i="19"/>
  <c r="AI38" i="19"/>
  <c r="AA20" i="19"/>
  <c r="AH20" i="19"/>
  <c r="AC29" i="19"/>
  <c r="AC11" i="19"/>
  <c r="V29" i="18"/>
  <c r="N11" i="18"/>
  <c r="Y20" i="18"/>
  <c r="X29" i="18"/>
  <c r="P11" i="18"/>
  <c r="O29" i="18"/>
  <c r="AJ38" i="19"/>
  <c r="AB20" i="19"/>
  <c r="AM20" i="19"/>
  <c r="AH29" i="19"/>
  <c r="AC38" i="19"/>
  <c r="P11" i="19"/>
  <c r="V38" i="18"/>
  <c r="N20" i="18"/>
  <c r="AK20" i="18"/>
  <c r="X38" i="18"/>
  <c r="P20" i="18"/>
  <c r="AA29" i="18"/>
  <c r="S11" i="18"/>
  <c r="X20" i="19"/>
  <c r="AI20" i="19"/>
  <c r="AD29" i="19"/>
  <c r="AK29" i="19"/>
  <c r="Z11" i="19"/>
  <c r="AI11" i="19"/>
  <c r="T38" i="18"/>
  <c r="X11" i="18"/>
  <c r="AI20" i="18"/>
  <c r="AK38" i="19"/>
  <c r="AC20" i="19"/>
  <c r="Q11" i="19"/>
  <c r="Z29" i="18"/>
  <c r="R11" i="18"/>
  <c r="Q29" i="18"/>
  <c r="P38" i="18"/>
  <c r="T11" i="18"/>
  <c r="S29" i="18"/>
  <c r="T29" i="19"/>
  <c r="S38" i="19"/>
  <c r="Z38" i="19"/>
  <c r="R20" i="19"/>
  <c r="Y20" i="19"/>
  <c r="AJ11" i="19"/>
  <c r="AH20" i="18"/>
  <c r="AG38" i="18"/>
  <c r="AK11" i="18"/>
  <c r="AJ20" i="18"/>
  <c r="AI38" i="18"/>
  <c r="AA20" i="18"/>
  <c r="T38" i="19"/>
  <c r="AE38" i="19"/>
  <c r="W20" i="19"/>
  <c r="R29" i="19"/>
  <c r="Y29" i="19"/>
  <c r="N11" i="19"/>
  <c r="AM11" i="19"/>
  <c r="AH29" i="18"/>
  <c r="Z11" i="18"/>
  <c r="U20" i="18"/>
  <c r="AJ29" i="18"/>
  <c r="AB11" i="18"/>
  <c r="AM20" i="18"/>
  <c r="AF38" i="19"/>
  <c r="AA38" i="19"/>
  <c r="S20" i="19"/>
  <c r="N29" i="19"/>
  <c r="U29" i="19"/>
  <c r="AK11" i="19"/>
  <c r="S11" i="19"/>
  <c r="B5" i="7"/>
  <c r="B5" i="8"/>
  <c r="B6" i="8" s="1"/>
  <c r="B7" i="8" s="1"/>
  <c r="B8" i="8" s="1"/>
  <c r="B9" i="8" s="1"/>
  <c r="B10" i="8" s="1"/>
  <c r="B5" i="5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6" i="7" l="1"/>
  <c r="B7" i="7" s="1"/>
  <c r="B25" i="29"/>
  <c r="B52" i="20"/>
  <c r="B11" i="8"/>
  <c r="B75" i="2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7" i="3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26" i="29" l="1"/>
  <c r="B53" i="20"/>
  <c r="B12" i="8"/>
  <c r="B8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27" i="29" l="1"/>
  <c r="B54" i="20"/>
  <c r="B13" i="8"/>
  <c r="B9" i="7"/>
  <c r="B28" i="29" l="1"/>
  <c r="B55" i="20"/>
  <c r="B14" i="8"/>
  <c r="B10" i="7"/>
  <c r="B29" i="29" l="1"/>
  <c r="B56" i="20"/>
  <c r="B15" i="8"/>
  <c r="B11" i="7"/>
  <c r="B30" i="29" l="1"/>
  <c r="B57" i="20"/>
  <c r="B16" i="8"/>
  <c r="B12" i="7"/>
  <c r="B31" i="29" l="1"/>
  <c r="B17" i="8"/>
  <c r="E4" i="3"/>
  <c r="F6" i="3"/>
  <c r="G6" i="3"/>
  <c r="H8" i="3"/>
  <c r="I8" i="3"/>
  <c r="E6" i="5"/>
  <c r="E6" i="3"/>
  <c r="I71" i="9"/>
  <c r="F43" i="9"/>
  <c r="I4" i="2"/>
  <c r="H6" i="3"/>
  <c r="E6" i="9"/>
  <c r="G6" i="5"/>
  <c r="E8" i="9"/>
  <c r="E90" i="9"/>
  <c r="E93" i="9"/>
  <c r="F100" i="9"/>
  <c r="E54" i="9"/>
  <c r="F9" i="9"/>
  <c r="G5" i="5"/>
  <c r="H7" i="5"/>
  <c r="H7" i="3"/>
  <c r="I5" i="3"/>
  <c r="I7" i="5"/>
  <c r="E5" i="5"/>
  <c r="G7" i="5"/>
  <c r="I79" i="9"/>
  <c r="E30" i="9"/>
  <c r="F51" i="9"/>
  <c r="F4" i="2"/>
  <c r="I8" i="9"/>
  <c r="F12" i="9"/>
  <c r="F7" i="9"/>
  <c r="I9" i="9"/>
  <c r="F99" i="9"/>
  <c r="I82" i="9"/>
  <c r="I69" i="9"/>
  <c r="I93" i="9"/>
  <c r="F78" i="9"/>
  <c r="F65" i="9"/>
  <c r="E104" i="9"/>
  <c r="F73" i="9"/>
  <c r="E68" i="9"/>
  <c r="I43" i="9"/>
  <c r="E41" i="9"/>
  <c r="I14" i="9"/>
  <c r="E29" i="9"/>
  <c r="F54" i="9"/>
  <c r="I48" i="9"/>
  <c r="F79" i="9"/>
  <c r="E73" i="9"/>
  <c r="I49" i="9"/>
  <c r="I73" i="9"/>
  <c r="E26" i="9"/>
  <c r="F45" i="9"/>
  <c r="I100" i="9"/>
  <c r="I23" i="9"/>
  <c r="E75" i="9"/>
  <c r="F52" i="9"/>
  <c r="I58" i="9"/>
  <c r="F34" i="9"/>
  <c r="E55" i="9"/>
  <c r="I28" i="9"/>
  <c r="F91" i="9"/>
  <c r="H9" i="5"/>
  <c r="F8" i="9"/>
  <c r="I4" i="9"/>
  <c r="F104" i="9"/>
  <c r="E14" i="9"/>
  <c r="F27" i="9"/>
  <c r="G9" i="5"/>
  <c r="H6" i="5"/>
  <c r="H5" i="5"/>
  <c r="G7" i="2"/>
  <c r="I99" i="9"/>
  <c r="F84" i="9"/>
  <c r="H7" i="2"/>
  <c r="I12" i="9"/>
  <c r="E12" i="9"/>
  <c r="I7" i="9"/>
  <c r="E7" i="9"/>
  <c r="F11" i="9"/>
  <c r="F6" i="2"/>
  <c r="H4" i="3"/>
  <c r="I6" i="2"/>
  <c r="E4" i="2"/>
  <c r="E98" i="9"/>
  <c r="E101" i="9"/>
  <c r="E62" i="9"/>
  <c r="F35" i="9"/>
  <c r="E9" i="9"/>
  <c r="H4" i="2"/>
  <c r="E13" i="9"/>
  <c r="F7" i="2"/>
  <c r="I5" i="2"/>
  <c r="F92" i="9"/>
  <c r="F83" i="9"/>
  <c r="E32" i="9"/>
  <c r="I53" i="9"/>
  <c r="I77" i="9"/>
  <c r="E72" i="9"/>
  <c r="F49" i="9"/>
  <c r="I104" i="9"/>
  <c r="I27" i="9"/>
  <c r="F56" i="9"/>
  <c r="E35" i="9"/>
  <c r="I62" i="9"/>
  <c r="E61" i="9"/>
  <c r="F38" i="9"/>
  <c r="E15" i="9"/>
  <c r="I32" i="9"/>
  <c r="I33" i="9"/>
  <c r="E94" i="9"/>
  <c r="E97" i="9"/>
  <c r="E58" i="9"/>
  <c r="F29" i="9"/>
  <c r="E80" i="9"/>
  <c r="F101" i="9"/>
  <c r="I84" i="9"/>
  <c r="E44" i="9"/>
  <c r="E17" i="9"/>
  <c r="F36" i="9"/>
  <c r="I42" i="9"/>
  <c r="F18" i="9"/>
  <c r="I9" i="5"/>
  <c r="G4" i="2"/>
  <c r="E4" i="9"/>
  <c r="E7" i="2"/>
  <c r="E82" i="9"/>
  <c r="I103" i="9"/>
  <c r="F88" i="9"/>
  <c r="E46" i="9"/>
  <c r="E77" i="9"/>
  <c r="F13" i="9"/>
  <c r="H6" i="2"/>
  <c r="H8" i="5"/>
  <c r="I5" i="5"/>
  <c r="F8" i="5"/>
  <c r="I83" i="9"/>
  <c r="I7" i="2"/>
  <c r="G5" i="2"/>
  <c r="E5" i="2"/>
  <c r="E8" i="5"/>
  <c r="F8" i="3"/>
  <c r="F96" i="9"/>
  <c r="E8" i="3"/>
  <c r="F5" i="5"/>
  <c r="F5" i="3"/>
  <c r="H5" i="2"/>
  <c r="F4" i="3"/>
  <c r="E74" i="9"/>
  <c r="I91" i="9"/>
  <c r="F76" i="9"/>
  <c r="E38" i="9"/>
  <c r="E100" i="9"/>
  <c r="E103" i="9"/>
  <c r="E64" i="9"/>
  <c r="I37" i="9"/>
  <c r="E18" i="9"/>
  <c r="F33" i="9"/>
  <c r="I88" i="9"/>
  <c r="F40" i="9"/>
  <c r="E67" i="9"/>
  <c r="I46" i="9"/>
  <c r="F22" i="9"/>
  <c r="E47" i="9"/>
  <c r="I16" i="9"/>
  <c r="F47" i="9"/>
  <c r="I94" i="9"/>
  <c r="F90" i="9"/>
  <c r="F5" i="9"/>
  <c r="F85" i="9"/>
  <c r="E87" i="9"/>
  <c r="I55" i="9"/>
  <c r="E49" i="9"/>
  <c r="F20" i="9"/>
  <c r="I26" i="9"/>
  <c r="I17" i="9"/>
  <c r="E37" i="9"/>
  <c r="F66" i="9"/>
  <c r="I60" i="9"/>
  <c r="I4" i="3"/>
  <c r="E7" i="3"/>
  <c r="G7" i="3"/>
  <c r="E9" i="5"/>
  <c r="I87" i="9"/>
  <c r="F72" i="9"/>
  <c r="F59" i="9"/>
  <c r="I4" i="5"/>
  <c r="E5" i="3"/>
  <c r="I11" i="9"/>
  <c r="G6" i="2"/>
  <c r="E11" i="9"/>
  <c r="G5" i="3"/>
  <c r="E6" i="2"/>
  <c r="H5" i="3"/>
  <c r="I7" i="3"/>
  <c r="E22" i="9"/>
  <c r="F6" i="5"/>
  <c r="G8" i="5"/>
  <c r="G8" i="3"/>
  <c r="E4" i="5"/>
  <c r="F5" i="2"/>
  <c r="I8" i="5"/>
  <c r="I95" i="9"/>
  <c r="F80" i="9"/>
  <c r="F67" i="9"/>
  <c r="E10" i="9"/>
  <c r="F4" i="9"/>
  <c r="F7" i="3"/>
  <c r="G4" i="5"/>
  <c r="G4" i="3"/>
  <c r="H4" i="5"/>
  <c r="I6" i="5"/>
  <c r="I6" i="3"/>
  <c r="E7" i="5"/>
  <c r="F9" i="5"/>
  <c r="F4" i="5"/>
  <c r="F7" i="5"/>
  <c r="I75" i="9"/>
  <c r="E70" i="9"/>
  <c r="F55" i="9"/>
  <c r="I98" i="9"/>
  <c r="E86" i="9"/>
  <c r="E89" i="9"/>
  <c r="F94" i="9"/>
  <c r="E50" i="9"/>
  <c r="F17" i="9"/>
  <c r="F89" i="9"/>
  <c r="I72" i="9"/>
  <c r="E36" i="9"/>
  <c r="I59" i="9"/>
  <c r="F24" i="9"/>
  <c r="I30" i="9"/>
  <c r="F15" i="9"/>
  <c r="I64" i="9"/>
  <c r="E76" i="9"/>
  <c r="F95" i="9"/>
  <c r="I78" i="9"/>
  <c r="E40" i="9"/>
  <c r="I65" i="9"/>
  <c r="I89" i="9"/>
  <c r="F74" i="9"/>
  <c r="F61" i="9"/>
  <c r="I39" i="9"/>
  <c r="I21" i="9"/>
  <c r="F68" i="9"/>
  <c r="E43" i="9"/>
  <c r="E69" i="9"/>
  <c r="F50" i="9"/>
  <c r="E23" i="9"/>
  <c r="I44" i="9"/>
  <c r="E16" i="9"/>
  <c r="I29" i="9"/>
  <c r="F102" i="9"/>
  <c r="F25" i="9"/>
  <c r="F97" i="9"/>
  <c r="I80" i="9"/>
  <c r="I67" i="9"/>
  <c r="E57" i="9"/>
  <c r="F32" i="9"/>
  <c r="E19" i="9"/>
  <c r="I38" i="9"/>
  <c r="E45" i="9"/>
  <c r="F14" i="9"/>
  <c r="F71" i="9"/>
  <c r="E24" i="9"/>
  <c r="I41" i="9"/>
  <c r="F37" i="9"/>
  <c r="I92" i="9"/>
  <c r="I15" i="9"/>
  <c r="E65" i="9"/>
  <c r="F44" i="9"/>
  <c r="E27" i="9"/>
  <c r="I50" i="9"/>
  <c r="E53" i="9"/>
  <c r="F26" i="9"/>
  <c r="I20" i="9"/>
  <c r="F17" i="5"/>
  <c r="F9" i="3"/>
  <c r="H26" i="3"/>
  <c r="G32" i="5"/>
  <c r="G24" i="3"/>
  <c r="E16" i="5"/>
  <c r="E22" i="5"/>
  <c r="E14" i="3"/>
  <c r="G31" i="3"/>
  <c r="H20" i="5"/>
  <c r="H35" i="3"/>
  <c r="F27" i="5"/>
  <c r="H16" i="5"/>
  <c r="F24" i="2"/>
  <c r="H13" i="2"/>
  <c r="G11" i="3"/>
  <c r="H10" i="2"/>
  <c r="H27" i="2"/>
  <c r="E11" i="2"/>
  <c r="F38" i="3"/>
  <c r="G22" i="2"/>
  <c r="G19" i="5"/>
  <c r="H10" i="3"/>
  <c r="G16" i="5"/>
  <c r="I25" i="3"/>
  <c r="F24" i="5"/>
  <c r="G15" i="3"/>
  <c r="E32" i="3"/>
  <c r="H27" i="5"/>
  <c r="H19" i="3"/>
  <c r="E9" i="2"/>
  <c r="E26" i="2"/>
  <c r="G30" i="3"/>
  <c r="H32" i="3"/>
  <c r="G12" i="2"/>
  <c r="G25" i="2"/>
  <c r="E17" i="5"/>
  <c r="F22" i="3"/>
  <c r="I11" i="2"/>
  <c r="F75" i="9"/>
  <c r="I90" i="9"/>
  <c r="E48" i="9"/>
  <c r="E85" i="9"/>
  <c r="I101" i="9"/>
  <c r="F86" i="9"/>
  <c r="F81" i="9"/>
  <c r="I51" i="9"/>
  <c r="F16" i="9"/>
  <c r="E51" i="9"/>
  <c r="I22" i="9"/>
  <c r="F62" i="9"/>
  <c r="E31" i="9"/>
  <c r="I56" i="9"/>
  <c r="F63" i="9"/>
  <c r="E92" i="9"/>
  <c r="E95" i="9"/>
  <c r="I102" i="9"/>
  <c r="E56" i="9"/>
  <c r="I25" i="9"/>
  <c r="F98" i="9"/>
  <c r="F21" i="9"/>
  <c r="F93" i="9"/>
  <c r="I76" i="9"/>
  <c r="I63" i="9"/>
  <c r="F28" i="9"/>
  <c r="E59" i="9"/>
  <c r="I34" i="9"/>
  <c r="F23" i="9"/>
  <c r="E39" i="9"/>
  <c r="I68" i="9"/>
  <c r="H22" i="5"/>
  <c r="I13" i="3"/>
  <c r="H19" i="5"/>
  <c r="H11" i="3"/>
  <c r="E29" i="3"/>
  <c r="G27" i="5"/>
  <c r="H18" i="3"/>
  <c r="F35" i="3"/>
  <c r="I30" i="5"/>
  <c r="I22" i="3"/>
  <c r="H22" i="2"/>
  <c r="E10" i="2"/>
  <c r="E23" i="2"/>
  <c r="I36" i="3"/>
  <c r="I35" i="3"/>
  <c r="G9" i="2"/>
  <c r="F15" i="3"/>
  <c r="G25" i="3"/>
  <c r="I20" i="2"/>
  <c r="H31" i="3"/>
  <c r="F23" i="5"/>
  <c r="I21" i="5"/>
  <c r="E13" i="3"/>
  <c r="H29" i="3"/>
  <c r="G36" i="3"/>
  <c r="G11" i="5"/>
  <c r="E28" i="5"/>
  <c r="F19" i="3"/>
  <c r="I14" i="5"/>
  <c r="I24" i="3"/>
  <c r="F30" i="3"/>
  <c r="G24" i="2"/>
  <c r="H32" i="5"/>
  <c r="I19" i="3"/>
  <c r="I10" i="2"/>
  <c r="I23" i="2"/>
  <c r="F19" i="2"/>
  <c r="E19" i="5"/>
  <c r="G9" i="3"/>
  <c r="F16" i="2"/>
  <c r="H30" i="3"/>
  <c r="F39" i="9"/>
  <c r="E84" i="9"/>
  <c r="I74" i="9"/>
  <c r="I61" i="9"/>
  <c r="I85" i="9"/>
  <c r="F70" i="9"/>
  <c r="E34" i="9"/>
  <c r="F57" i="9"/>
  <c r="E20" i="9"/>
  <c r="I35" i="9"/>
  <c r="I5" i="9"/>
  <c r="F64" i="9"/>
  <c r="F46" i="9"/>
  <c r="E63" i="9"/>
  <c r="I40" i="9"/>
  <c r="F31" i="9"/>
  <c r="F103" i="9"/>
  <c r="I86" i="9"/>
  <c r="E78" i="9"/>
  <c r="I97" i="9"/>
  <c r="F82" i="9"/>
  <c r="E42" i="9"/>
  <c r="F69" i="9"/>
  <c r="F77" i="9"/>
  <c r="E71" i="9"/>
  <c r="E28" i="9"/>
  <c r="I47" i="9"/>
  <c r="E81" i="9"/>
  <c r="I18" i="9"/>
  <c r="F58" i="9"/>
  <c r="I52" i="9"/>
  <c r="I34" i="3"/>
  <c r="G26" i="5"/>
  <c r="E25" i="5"/>
  <c r="F16" i="3"/>
  <c r="I32" i="3"/>
  <c r="H14" i="5"/>
  <c r="F31" i="5"/>
  <c r="G22" i="3"/>
  <c r="E18" i="5"/>
  <c r="E10" i="3"/>
  <c r="F31" i="3"/>
  <c r="G33" i="3"/>
  <c r="G21" i="2"/>
  <c r="F20" i="5"/>
  <c r="F11" i="3"/>
  <c r="E23" i="3"/>
  <c r="I32" i="2"/>
  <c r="E23" i="5"/>
  <c r="H12" i="3"/>
  <c r="I29" i="2"/>
  <c r="F17" i="2"/>
  <c r="H17" i="5"/>
  <c r="I26" i="5"/>
  <c r="I18" i="3"/>
  <c r="F36" i="3"/>
  <c r="G10" i="5"/>
  <c r="E34" i="3"/>
  <c r="H25" i="5"/>
  <c r="I16" i="3"/>
  <c r="H31" i="5"/>
  <c r="H23" i="3"/>
  <c r="F15" i="5"/>
  <c r="F30" i="5"/>
  <c r="G29" i="5"/>
  <c r="G17" i="3"/>
  <c r="I22" i="2"/>
  <c r="E24" i="5"/>
  <c r="I15" i="5"/>
  <c r="F28" i="2"/>
  <c r="H17" i="2"/>
  <c r="H14" i="2"/>
  <c r="H31" i="2"/>
  <c r="E15" i="2"/>
  <c r="I45" i="9"/>
  <c r="E102" i="9"/>
  <c r="E66" i="9"/>
  <c r="F41" i="9"/>
  <c r="E88" i="9"/>
  <c r="E91" i="9"/>
  <c r="I96" i="9"/>
  <c r="E52" i="9"/>
  <c r="I19" i="9"/>
  <c r="E25" i="9"/>
  <c r="F48" i="9"/>
  <c r="E83" i="9"/>
  <c r="I54" i="9"/>
  <c r="E5" i="9"/>
  <c r="F30" i="9"/>
  <c r="I24" i="9"/>
  <c r="F87" i="9"/>
  <c r="I70" i="9"/>
  <c r="I57" i="9"/>
  <c r="I81" i="9"/>
  <c r="E79" i="9"/>
  <c r="F53" i="9"/>
  <c r="E96" i="9"/>
  <c r="E99" i="9"/>
  <c r="E60" i="9"/>
  <c r="I31" i="9"/>
  <c r="E33" i="9"/>
  <c r="F60" i="9"/>
  <c r="F19" i="9"/>
  <c r="I66" i="9"/>
  <c r="E21" i="9"/>
  <c r="F42" i="9"/>
  <c r="I36" i="9"/>
  <c r="E30" i="5"/>
  <c r="E22" i="3"/>
  <c r="H13" i="5"/>
  <c r="F37" i="3"/>
  <c r="F12" i="5"/>
  <c r="I28" i="5"/>
  <c r="E20" i="3"/>
  <c r="I26" i="3"/>
  <c r="G18" i="5"/>
  <c r="H9" i="3"/>
  <c r="H10" i="5"/>
  <c r="H20" i="3"/>
  <c r="I19" i="2"/>
  <c r="F15" i="2"/>
  <c r="I19" i="5"/>
  <c r="F10" i="3"/>
  <c r="F12" i="2"/>
  <c r="F29" i="2"/>
  <c r="E21" i="3"/>
  <c r="H15" i="2"/>
  <c r="H28" i="2"/>
  <c r="E24" i="2"/>
  <c r="E14" i="5"/>
  <c r="F32" i="5"/>
  <c r="G23" i="3"/>
  <c r="F29" i="5"/>
  <c r="F21" i="3"/>
  <c r="H38" i="3"/>
  <c r="I12" i="5"/>
  <c r="I18" i="5"/>
  <c r="I10" i="3"/>
  <c r="F28" i="3"/>
  <c r="G17" i="5"/>
  <c r="G32" i="3"/>
  <c r="G14" i="5"/>
  <c r="H12" i="5"/>
  <c r="H29" i="2"/>
  <c r="H26" i="2"/>
  <c r="E14" i="2"/>
  <c r="E27" i="2"/>
  <c r="G34" i="3"/>
  <c r="E35" i="3"/>
  <c r="G13" i="2"/>
  <c r="I20" i="3"/>
  <c r="H23" i="5"/>
  <c r="H15" i="3"/>
  <c r="E33" i="3"/>
  <c r="I30" i="3"/>
  <c r="G22" i="5"/>
  <c r="H13" i="3"/>
  <c r="G28" i="5"/>
  <c r="G20" i="3"/>
  <c r="I37" i="3"/>
  <c r="E12" i="5"/>
  <c r="E27" i="5"/>
  <c r="G25" i="5"/>
  <c r="F14" i="3"/>
  <c r="I21" i="2"/>
  <c r="F9" i="2"/>
  <c r="F22" i="2"/>
  <c r="E37" i="3"/>
  <c r="F11" i="5"/>
  <c r="I11" i="5"/>
  <c r="H30" i="2"/>
  <c r="E18" i="2"/>
  <c r="I25" i="5"/>
  <c r="E17" i="3"/>
  <c r="I22" i="5"/>
  <c r="I14" i="3"/>
  <c r="F32" i="3"/>
  <c r="G12" i="5"/>
  <c r="H30" i="5"/>
  <c r="I21" i="3"/>
  <c r="G38" i="3"/>
  <c r="E26" i="3"/>
  <c r="H14" i="3"/>
  <c r="H23" i="2"/>
  <c r="E29" i="2"/>
  <c r="G18" i="2"/>
  <c r="H21" i="3"/>
  <c r="H28" i="3"/>
  <c r="G15" i="2"/>
  <c r="I13" i="5"/>
  <c r="H24" i="3"/>
  <c r="I24" i="2"/>
  <c r="F18" i="5"/>
  <c r="F20" i="2"/>
  <c r="H9" i="2"/>
  <c r="H98" i="9"/>
  <c r="E22" i="2"/>
  <c r="H85" i="9"/>
  <c r="F27" i="3"/>
  <c r="E21" i="2"/>
  <c r="G10" i="2"/>
  <c r="H21" i="9"/>
  <c r="I27" i="3"/>
  <c r="G19" i="2"/>
  <c r="I10" i="5"/>
  <c r="E29" i="5"/>
  <c r="F20" i="3"/>
  <c r="E26" i="5"/>
  <c r="E18" i="3"/>
  <c r="G35" i="3"/>
  <c r="H15" i="5"/>
  <c r="E25" i="3"/>
  <c r="F14" i="5"/>
  <c r="F29" i="3"/>
  <c r="G27" i="3"/>
  <c r="H20" i="2"/>
  <c r="E16" i="2"/>
  <c r="E13" i="2"/>
  <c r="E28" i="3"/>
  <c r="I31" i="3"/>
  <c r="G16" i="2"/>
  <c r="G29" i="2"/>
  <c r="H26" i="5"/>
  <c r="E38" i="3"/>
  <c r="E13" i="5"/>
  <c r="H29" i="5"/>
  <c r="E10" i="5"/>
  <c r="F28" i="5"/>
  <c r="G19" i="3"/>
  <c r="E36" i="3"/>
  <c r="I17" i="5"/>
  <c r="E9" i="3"/>
  <c r="H25" i="3"/>
  <c r="F21" i="5"/>
  <c r="F13" i="3"/>
  <c r="H37" i="3"/>
  <c r="H36" i="3"/>
  <c r="H17" i="3"/>
  <c r="F26" i="3"/>
  <c r="G27" i="2"/>
  <c r="I16" i="2"/>
  <c r="I27" i="5"/>
  <c r="I15" i="3"/>
  <c r="I13" i="2"/>
  <c r="I30" i="2"/>
  <c r="F14" i="2"/>
  <c r="G30" i="5"/>
  <c r="F22" i="5"/>
  <c r="I11" i="3"/>
  <c r="F21" i="2"/>
  <c r="H95" i="9"/>
  <c r="H18" i="2"/>
  <c r="E19" i="2"/>
  <c r="H63" i="9"/>
  <c r="I13" i="9"/>
  <c r="H31" i="9"/>
  <c r="E31" i="3"/>
  <c r="G20" i="2"/>
  <c r="E15" i="3"/>
  <c r="F18" i="2"/>
  <c r="F16" i="5"/>
  <c r="I32" i="5"/>
  <c r="F13" i="5"/>
  <c r="G31" i="5"/>
  <c r="H22" i="3"/>
  <c r="E21" i="5"/>
  <c r="F12" i="3"/>
  <c r="I28" i="3"/>
  <c r="G24" i="5"/>
  <c r="G16" i="3"/>
  <c r="E25" i="2"/>
  <c r="G14" i="2"/>
  <c r="E24" i="3"/>
  <c r="G29" i="3"/>
  <c r="G11" i="2"/>
  <c r="G28" i="2"/>
  <c r="I31" i="5"/>
  <c r="E19" i="3"/>
  <c r="I14" i="2"/>
  <c r="I27" i="2"/>
  <c r="F23" i="2"/>
  <c r="F25" i="3"/>
  <c r="I16" i="5"/>
  <c r="G15" i="5"/>
  <c r="E32" i="5"/>
  <c r="F23" i="3"/>
  <c r="E30" i="3"/>
  <c r="H21" i="5"/>
  <c r="I12" i="3"/>
  <c r="G23" i="5"/>
  <c r="E12" i="3"/>
  <c r="I23" i="3"/>
  <c r="I28" i="2"/>
  <c r="H24" i="5"/>
  <c r="G13" i="3"/>
  <c r="I25" i="2"/>
  <c r="F13" i="2"/>
  <c r="F26" i="2"/>
  <c r="I33" i="3"/>
  <c r="E11" i="5"/>
  <c r="H12" i="2"/>
  <c r="H19" i="2"/>
  <c r="H32" i="2"/>
  <c r="E28" i="2"/>
  <c r="F34" i="3"/>
  <c r="G17" i="2"/>
  <c r="H82" i="9"/>
  <c r="E31" i="5"/>
  <c r="F18" i="3"/>
  <c r="I18" i="2"/>
  <c r="I31" i="2"/>
  <c r="F27" i="2"/>
  <c r="H101" i="9"/>
  <c r="H69" i="9"/>
  <c r="F26" i="5"/>
  <c r="I17" i="2"/>
  <c r="H37" i="9"/>
  <c r="H5" i="9"/>
  <c r="G28" i="3"/>
  <c r="E20" i="5"/>
  <c r="H18" i="5"/>
  <c r="I9" i="3"/>
  <c r="G26" i="3"/>
  <c r="F33" i="3"/>
  <c r="I24" i="5"/>
  <c r="E16" i="3"/>
  <c r="H11" i="5"/>
  <c r="I29" i="5"/>
  <c r="G18" i="3"/>
  <c r="E27" i="3"/>
  <c r="G23" i="2"/>
  <c r="I12" i="2"/>
  <c r="H28" i="5"/>
  <c r="H16" i="3"/>
  <c r="I9" i="2"/>
  <c r="I26" i="2"/>
  <c r="F10" i="2"/>
  <c r="I20" i="5"/>
  <c r="E15" i="5"/>
  <c r="H21" i="2"/>
  <c r="I17" i="3"/>
  <c r="G20" i="5"/>
  <c r="G12" i="3"/>
  <c r="I29" i="3"/>
  <c r="H27" i="3"/>
  <c r="F19" i="5"/>
  <c r="G10" i="3"/>
  <c r="F25" i="5"/>
  <c r="F17" i="3"/>
  <c r="H34" i="3"/>
  <c r="I23" i="5"/>
  <c r="I38" i="3"/>
  <c r="G21" i="5"/>
  <c r="E11" i="3"/>
  <c r="F25" i="2"/>
  <c r="F24" i="3"/>
  <c r="H11" i="2"/>
  <c r="H24" i="2"/>
  <c r="E20" i="2"/>
  <c r="E17" i="2"/>
  <c r="H33" i="3"/>
  <c r="G14" i="3"/>
  <c r="G37" i="3"/>
  <c r="G26" i="2"/>
  <c r="G21" i="3"/>
  <c r="I15" i="2"/>
  <c r="F11" i="2"/>
  <c r="H47" i="9"/>
  <c r="G13" i="5"/>
  <c r="H25" i="2"/>
  <c r="H34" i="9"/>
  <c r="F10" i="5"/>
  <c r="H16" i="2"/>
  <c r="E12" i="2"/>
  <c r="I6" i="9"/>
  <c r="H50" i="9"/>
  <c r="H18" i="9"/>
  <c r="I10" i="9"/>
  <c r="B13" i="7"/>
  <c r="B32" i="29" l="1"/>
  <c r="B18" i="8"/>
  <c r="J39" i="5"/>
  <c r="K39" i="5" s="1"/>
  <c r="J34" i="5"/>
  <c r="K34" i="5" s="1"/>
  <c r="A34" i="5" s="1"/>
  <c r="J42" i="5"/>
  <c r="K42" i="5" s="1"/>
  <c r="J41" i="5"/>
  <c r="K41" i="5" s="1"/>
  <c r="J33" i="5"/>
  <c r="K33" i="5" s="1"/>
  <c r="A33" i="5" s="1"/>
  <c r="J43" i="5"/>
  <c r="K43" i="5" s="1"/>
  <c r="J36" i="5"/>
  <c r="K36" i="5" s="1"/>
  <c r="A36" i="5" s="1"/>
  <c r="J40" i="5"/>
  <c r="K40" i="5" s="1"/>
  <c r="J37" i="5"/>
  <c r="K37" i="5" s="1"/>
  <c r="A37" i="5" s="1"/>
  <c r="J38" i="5"/>
  <c r="K38" i="5" s="1"/>
  <c r="A38" i="5" s="1"/>
  <c r="J44" i="5"/>
  <c r="K44" i="5" s="1"/>
  <c r="J35" i="5"/>
  <c r="K35" i="5" s="1"/>
  <c r="A35" i="5" s="1"/>
  <c r="J21" i="3"/>
  <c r="K21" i="3" s="1"/>
  <c r="A21" i="3" s="1"/>
  <c r="J21" i="5"/>
  <c r="K21" i="5" s="1"/>
  <c r="A21" i="5" s="1"/>
  <c r="J15" i="5"/>
  <c r="K15" i="5" s="1"/>
  <c r="A15" i="5" s="1"/>
  <c r="J14" i="3"/>
  <c r="K14" i="3" s="1"/>
  <c r="A14" i="3" s="1"/>
  <c r="J23" i="5"/>
  <c r="K23" i="5" s="1"/>
  <c r="A23" i="5" s="1"/>
  <c r="J31" i="5"/>
  <c r="K31" i="5" s="1"/>
  <c r="A31" i="5" s="1"/>
  <c r="J30" i="5"/>
  <c r="K30" i="5" s="1"/>
  <c r="A30" i="5" s="1"/>
  <c r="J12" i="5"/>
  <c r="K12" i="5" s="1"/>
  <c r="A12" i="5" s="1"/>
  <c r="J22" i="5"/>
  <c r="K22" i="5" s="1"/>
  <c r="A22" i="5" s="1"/>
  <c r="J32" i="3"/>
  <c r="K32" i="3" s="1"/>
  <c r="A32" i="3" s="1"/>
  <c r="J26" i="5"/>
  <c r="K26" i="5" s="1"/>
  <c r="A26" i="5" s="1"/>
  <c r="J9" i="3"/>
  <c r="K9" i="3" s="1"/>
  <c r="A9" i="3" s="1"/>
  <c r="J25" i="3"/>
  <c r="K25" i="3" s="1"/>
  <c r="A25" i="3" s="1"/>
  <c r="J19" i="5"/>
  <c r="K19" i="5" s="1"/>
  <c r="A19" i="5" s="1"/>
  <c r="J11" i="3"/>
  <c r="K11" i="3" s="1"/>
  <c r="A11" i="3" s="1"/>
  <c r="J32" i="5"/>
  <c r="K32" i="5" s="1"/>
  <c r="A32" i="5" s="1"/>
  <c r="J4" i="3"/>
  <c r="K4" i="3" s="1"/>
  <c r="A4" i="3" s="1"/>
  <c r="J42" i="3"/>
  <c r="K42" i="3" s="1"/>
  <c r="J39" i="3"/>
  <c r="K39" i="3" s="1"/>
  <c r="J40" i="3"/>
  <c r="K40" i="3" s="1"/>
  <c r="J41" i="3"/>
  <c r="K41" i="3" s="1"/>
  <c r="J43" i="3"/>
  <c r="K43" i="3" s="1"/>
  <c r="J44" i="3"/>
  <c r="K44" i="3" s="1"/>
  <c r="J45" i="3"/>
  <c r="K45" i="3" s="1"/>
  <c r="J5" i="3"/>
  <c r="K5" i="3" s="1"/>
  <c r="A5" i="3" s="1"/>
  <c r="J9" i="5"/>
  <c r="K9" i="5" s="1"/>
  <c r="A9" i="5" s="1"/>
  <c r="J7" i="5"/>
  <c r="K7" i="5" s="1"/>
  <c r="A7" i="5" s="1"/>
  <c r="J6" i="3"/>
  <c r="K6" i="3" s="1"/>
  <c r="A6" i="3" s="1"/>
  <c r="J13" i="5"/>
  <c r="K13" i="5" s="1"/>
  <c r="A13" i="5" s="1"/>
  <c r="J10" i="3"/>
  <c r="K10" i="3" s="1"/>
  <c r="A10" i="3" s="1"/>
  <c r="J12" i="3"/>
  <c r="K12" i="3" s="1"/>
  <c r="A12" i="3" s="1"/>
  <c r="J18" i="3"/>
  <c r="K18" i="3" s="1"/>
  <c r="A18" i="3" s="1"/>
  <c r="J38" i="3"/>
  <c r="K38" i="3" s="1"/>
  <c r="A38" i="3" s="1"/>
  <c r="J25" i="5"/>
  <c r="K25" i="5" s="1"/>
  <c r="A25" i="5" s="1"/>
  <c r="J20" i="3"/>
  <c r="K20" i="3" s="1"/>
  <c r="A20" i="3" s="1"/>
  <c r="J34" i="3"/>
  <c r="K34" i="3" s="1"/>
  <c r="A34" i="3" s="1"/>
  <c r="J17" i="5"/>
  <c r="K17" i="5" s="1"/>
  <c r="A17" i="5" s="1"/>
  <c r="J23" i="3"/>
  <c r="K23" i="3" s="1"/>
  <c r="A23" i="3" s="1"/>
  <c r="J18" i="5"/>
  <c r="K18" i="5" s="1"/>
  <c r="A18" i="5" s="1"/>
  <c r="J17" i="3"/>
  <c r="K17" i="3" s="1"/>
  <c r="A17" i="3" s="1"/>
  <c r="J27" i="5"/>
  <c r="K27" i="5" s="1"/>
  <c r="A27" i="5" s="1"/>
  <c r="J30" i="3"/>
  <c r="K30" i="3" s="1"/>
  <c r="A30" i="3" s="1"/>
  <c r="J4" i="5"/>
  <c r="K4" i="5" s="1"/>
  <c r="A4" i="5" s="1"/>
  <c r="J8" i="3"/>
  <c r="K8" i="3" s="1"/>
  <c r="A8" i="3" s="1"/>
  <c r="J29" i="3"/>
  <c r="K29" i="3" s="1"/>
  <c r="A29" i="3" s="1"/>
  <c r="J16" i="3"/>
  <c r="K16" i="3" s="1"/>
  <c r="A16" i="3" s="1"/>
  <c r="J27" i="3"/>
  <c r="K27" i="3" s="1"/>
  <c r="A27" i="3" s="1"/>
  <c r="J28" i="5"/>
  <c r="K28" i="5" s="1"/>
  <c r="A28" i="5" s="1"/>
  <c r="J29" i="5"/>
  <c r="K29" i="5" s="1"/>
  <c r="A29" i="5" s="1"/>
  <c r="J33" i="3"/>
  <c r="K33" i="3" s="1"/>
  <c r="A33" i="3" s="1"/>
  <c r="J22" i="3"/>
  <c r="K22" i="3" s="1"/>
  <c r="A22" i="3" s="1"/>
  <c r="J11" i="5"/>
  <c r="K11" i="5" s="1"/>
  <c r="A11" i="5" s="1"/>
  <c r="J16" i="5"/>
  <c r="K16" i="5" s="1"/>
  <c r="A16" i="5" s="1"/>
  <c r="J8" i="5"/>
  <c r="K8" i="5" s="1"/>
  <c r="A8" i="5" s="1"/>
  <c r="J7" i="3"/>
  <c r="K7" i="3" s="1"/>
  <c r="A7" i="3" s="1"/>
  <c r="J5" i="5"/>
  <c r="K5" i="5" s="1"/>
  <c r="A5" i="5" s="1"/>
  <c r="J6" i="5"/>
  <c r="K6" i="5" s="1"/>
  <c r="A6" i="5" s="1"/>
  <c r="J20" i="5"/>
  <c r="K20" i="5" s="1"/>
  <c r="A20" i="5" s="1"/>
  <c r="J37" i="3"/>
  <c r="K37" i="3" s="1"/>
  <c r="A37" i="3" s="1"/>
  <c r="J26" i="3"/>
  <c r="K26" i="3" s="1"/>
  <c r="A26" i="3" s="1"/>
  <c r="J28" i="3"/>
  <c r="K28" i="3" s="1"/>
  <c r="A28" i="3" s="1"/>
  <c r="J13" i="3"/>
  <c r="K13" i="3" s="1"/>
  <c r="A13" i="3" s="1"/>
  <c r="J24" i="5"/>
  <c r="K24" i="5" s="1"/>
  <c r="A24" i="5" s="1"/>
  <c r="J19" i="3"/>
  <c r="K19" i="3" s="1"/>
  <c r="A19" i="3" s="1"/>
  <c r="J35" i="3"/>
  <c r="K35" i="3" s="1"/>
  <c r="A35" i="3" s="1"/>
  <c r="J14" i="5"/>
  <c r="K14" i="5" s="1"/>
  <c r="A14" i="5" s="1"/>
  <c r="J10" i="5"/>
  <c r="K10" i="5" s="1"/>
  <c r="A10" i="5" s="1"/>
  <c r="J36" i="3"/>
  <c r="K36" i="3" s="1"/>
  <c r="A36" i="3" s="1"/>
  <c r="J15" i="3"/>
  <c r="K15" i="3" s="1"/>
  <c r="A15" i="3" s="1"/>
  <c r="J31" i="3"/>
  <c r="K31" i="3" s="1"/>
  <c r="A31" i="3" s="1"/>
  <c r="J24" i="3"/>
  <c r="K24" i="3" s="1"/>
  <c r="A24" i="3" s="1"/>
  <c r="H89" i="9"/>
  <c r="H48" i="9"/>
  <c r="H33" i="9"/>
  <c r="H104" i="9"/>
  <c r="H36" i="9"/>
  <c r="H66" i="9"/>
  <c r="H9" i="9"/>
  <c r="H29" i="9"/>
  <c r="H65" i="9"/>
  <c r="H24" i="9"/>
  <c r="H83" i="9"/>
  <c r="H103" i="9"/>
  <c r="H56" i="9"/>
  <c r="H27" i="9"/>
  <c r="H8" i="2"/>
  <c r="H54" i="9"/>
  <c r="H74" i="9"/>
  <c r="H86" i="9"/>
  <c r="H30" i="9"/>
  <c r="H4" i="9"/>
  <c r="H57" i="9"/>
  <c r="H77" i="9"/>
  <c r="F6" i="9"/>
  <c r="H62" i="9"/>
  <c r="H38" i="9"/>
  <c r="H58" i="9"/>
  <c r="H94" i="9"/>
  <c r="H96" i="9"/>
  <c r="H15" i="9"/>
  <c r="F10" i="9"/>
  <c r="H14" i="9"/>
  <c r="H41" i="9"/>
  <c r="H61" i="9"/>
  <c r="H97" i="9"/>
  <c r="H73" i="9"/>
  <c r="H93" i="9"/>
  <c r="H28" i="9"/>
  <c r="H23" i="9"/>
  <c r="H59" i="9"/>
  <c r="E8" i="2"/>
  <c r="H60" i="9"/>
  <c r="H35" i="9"/>
  <c r="H55" i="9"/>
  <c r="H91" i="9"/>
  <c r="H6" i="9"/>
  <c r="H26" i="9"/>
  <c r="H52" i="9"/>
  <c r="H11" i="9"/>
  <c r="H12" i="9"/>
  <c r="H7" i="9"/>
  <c r="H43" i="9"/>
  <c r="F8" i="2"/>
  <c r="H70" i="9"/>
  <c r="H90" i="9"/>
  <c r="H75" i="9"/>
  <c r="H102" i="9"/>
  <c r="H10" i="9"/>
  <c r="H46" i="9"/>
  <c r="H79" i="9"/>
  <c r="H22" i="9"/>
  <c r="H42" i="9"/>
  <c r="H84" i="9"/>
  <c r="H32" i="9"/>
  <c r="H17" i="9"/>
  <c r="H88" i="9"/>
  <c r="H49" i="9"/>
  <c r="H80" i="9"/>
  <c r="H8" i="9"/>
  <c r="H92" i="9"/>
  <c r="H67" i="9"/>
  <c r="H87" i="9"/>
  <c r="H68" i="9"/>
  <c r="H53" i="9"/>
  <c r="H99" i="9"/>
  <c r="H72" i="9"/>
  <c r="H44" i="9"/>
  <c r="H19" i="9"/>
  <c r="H39" i="9"/>
  <c r="H76" i="9"/>
  <c r="H51" i="9"/>
  <c r="H71" i="9"/>
  <c r="H20" i="9"/>
  <c r="H100" i="9"/>
  <c r="G8" i="2"/>
  <c r="J8" i="2" s="1"/>
  <c r="K8" i="2" s="1"/>
  <c r="A8" i="2" s="1"/>
  <c r="H78" i="9"/>
  <c r="H64" i="9"/>
  <c r="H13" i="9"/>
  <c r="I8" i="2"/>
  <c r="H25" i="9"/>
  <c r="H45" i="9"/>
  <c r="H81" i="9"/>
  <c r="H40" i="9"/>
  <c r="H16" i="9"/>
  <c r="B14" i="7"/>
  <c r="B33" i="29" l="1"/>
  <c r="J33" i="2"/>
  <c r="K33" i="2" s="1"/>
  <c r="B19" i="8"/>
  <c r="AJ36" i="5"/>
  <c r="AF36" i="5"/>
  <c r="AB36" i="5"/>
  <c r="X36" i="5"/>
  <c r="T36" i="5"/>
  <c r="P36" i="5"/>
  <c r="AL35" i="5"/>
  <c r="AH35" i="5"/>
  <c r="AD35" i="5"/>
  <c r="Z35" i="5"/>
  <c r="V35" i="5"/>
  <c r="R35" i="5"/>
  <c r="N35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N33" i="5"/>
  <c r="N37" i="5" s="1"/>
  <c r="AJ32" i="5"/>
  <c r="AF32" i="5"/>
  <c r="AB32" i="5"/>
  <c r="X32" i="5"/>
  <c r="T32" i="5"/>
  <c r="P32" i="5"/>
  <c r="AL31" i="5"/>
  <c r="AH31" i="5"/>
  <c r="AD31" i="5"/>
  <c r="Z31" i="5"/>
  <c r="V31" i="5"/>
  <c r="R31" i="5"/>
  <c r="N31" i="5"/>
  <c r="AJ27" i="5"/>
  <c r="AF27" i="5"/>
  <c r="AB27" i="5"/>
  <c r="X27" i="5"/>
  <c r="T27" i="5"/>
  <c r="P27" i="5"/>
  <c r="AL26" i="5"/>
  <c r="AH26" i="5"/>
  <c r="AD26" i="5"/>
  <c r="Z26" i="5"/>
  <c r="V26" i="5"/>
  <c r="R26" i="5"/>
  <c r="N26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N24" i="5"/>
  <c r="N28" i="5" s="1"/>
  <c r="AJ23" i="5"/>
  <c r="AF23" i="5"/>
  <c r="AB23" i="5"/>
  <c r="X23" i="5"/>
  <c r="T23" i="5"/>
  <c r="P23" i="5"/>
  <c r="AL22" i="5"/>
  <c r="AH22" i="5"/>
  <c r="AD22" i="5"/>
  <c r="Z22" i="5"/>
  <c r="V22" i="5"/>
  <c r="R22" i="5"/>
  <c r="N22" i="5"/>
  <c r="AJ18" i="5"/>
  <c r="AF18" i="5"/>
  <c r="AB18" i="5"/>
  <c r="X18" i="5"/>
  <c r="T18" i="5"/>
  <c r="P18" i="5"/>
  <c r="AL17" i="5"/>
  <c r="AH17" i="5"/>
  <c r="AD17" i="5"/>
  <c r="Z17" i="5"/>
  <c r="V17" i="5"/>
  <c r="R17" i="5"/>
  <c r="N17" i="5"/>
  <c r="AJ16" i="5"/>
  <c r="AF16" i="5"/>
  <c r="AB16" i="5"/>
  <c r="X16" i="5"/>
  <c r="T16" i="5"/>
  <c r="P16" i="5"/>
  <c r="AL15" i="5"/>
  <c r="AL19" i="5" s="1"/>
  <c r="AH15" i="5"/>
  <c r="AH19" i="5" s="1"/>
  <c r="AD15" i="5"/>
  <c r="AD19" i="5" s="1"/>
  <c r="Z15" i="5"/>
  <c r="Z19" i="5" s="1"/>
  <c r="V15" i="5"/>
  <c r="V19" i="5" s="1"/>
  <c r="R15" i="5"/>
  <c r="R19" i="5" s="1"/>
  <c r="N15" i="5"/>
  <c r="N19" i="5" s="1"/>
  <c r="AJ14" i="5"/>
  <c r="AF14" i="5"/>
  <c r="AB14" i="5"/>
  <c r="X14" i="5"/>
  <c r="T14" i="5"/>
  <c r="P14" i="5"/>
  <c r="AL13" i="5"/>
  <c r="AH13" i="5"/>
  <c r="AD13" i="5"/>
  <c r="Z13" i="5"/>
  <c r="V13" i="5"/>
  <c r="R13" i="5"/>
  <c r="N13" i="5"/>
  <c r="AJ9" i="5"/>
  <c r="AF9" i="5"/>
  <c r="AB9" i="5"/>
  <c r="X9" i="5"/>
  <c r="T9" i="5"/>
  <c r="P9" i="5"/>
  <c r="AL8" i="5"/>
  <c r="AH8" i="5"/>
  <c r="AD8" i="5"/>
  <c r="Z8" i="5"/>
  <c r="V8" i="5"/>
  <c r="R8" i="5"/>
  <c r="N8" i="5"/>
  <c r="AJ7" i="5"/>
  <c r="AF7" i="5"/>
  <c r="AB7" i="5"/>
  <c r="X7" i="5"/>
  <c r="T7" i="5"/>
  <c r="P7" i="5"/>
  <c r="AL6" i="5"/>
  <c r="AL10" i="5" s="1"/>
  <c r="AH6" i="5"/>
  <c r="AH10" i="5" s="1"/>
  <c r="AD6" i="5"/>
  <c r="AD10" i="5" s="1"/>
  <c r="Z6" i="5"/>
  <c r="Z10" i="5" s="1"/>
  <c r="V6" i="5"/>
  <c r="R6" i="5"/>
  <c r="N6" i="5"/>
  <c r="AJ5" i="5"/>
  <c r="AF5" i="5"/>
  <c r="AB5" i="5"/>
  <c r="X5" i="5"/>
  <c r="T5" i="5"/>
  <c r="P5" i="5"/>
  <c r="AL4" i="5"/>
  <c r="AH4" i="5"/>
  <c r="AD4" i="5"/>
  <c r="Z4" i="5"/>
  <c r="V4" i="5"/>
  <c r="R4" i="5"/>
  <c r="N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Y15" i="5"/>
  <c r="Y19" i="5" s="1"/>
  <c r="U15" i="5"/>
  <c r="U19" i="5" s="1"/>
  <c r="Q15" i="5"/>
  <c r="Q19" i="5" s="1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Y6" i="5"/>
  <c r="Y10" i="5" s="1"/>
  <c r="U6" i="5"/>
  <c r="Q6" i="5"/>
  <c r="AM5" i="5"/>
  <c r="AI5" i="5"/>
  <c r="AE5" i="5"/>
  <c r="AA5" i="5"/>
  <c r="W5" i="5"/>
  <c r="S5" i="5"/>
  <c r="O5" i="5"/>
  <c r="AK4" i="5"/>
  <c r="AG4" i="5"/>
  <c r="AC4" i="5"/>
  <c r="Y4" i="5"/>
  <c r="U4" i="5"/>
  <c r="Q4" i="5"/>
  <c r="AL36" i="5"/>
  <c r="AH36" i="5"/>
  <c r="AD36" i="5"/>
  <c r="Z36" i="5"/>
  <c r="V36" i="5"/>
  <c r="R36" i="5"/>
  <c r="N36" i="5"/>
  <c r="AJ35" i="5"/>
  <c r="AF35" i="5"/>
  <c r="AB35" i="5"/>
  <c r="X35" i="5"/>
  <c r="T35" i="5"/>
  <c r="P35" i="5"/>
  <c r="AL34" i="5"/>
  <c r="AH34" i="5"/>
  <c r="AD34" i="5"/>
  <c r="Z34" i="5"/>
  <c r="V34" i="5"/>
  <c r="R34" i="5"/>
  <c r="N34" i="5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N32" i="5"/>
  <c r="AJ31" i="5"/>
  <c r="AF31" i="5"/>
  <c r="AB31" i="5"/>
  <c r="X31" i="5"/>
  <c r="T31" i="5"/>
  <c r="P31" i="5"/>
  <c r="AL27" i="5"/>
  <c r="AH27" i="5"/>
  <c r="AD27" i="5"/>
  <c r="Z27" i="5"/>
  <c r="V27" i="5"/>
  <c r="R27" i="5"/>
  <c r="N27" i="5"/>
  <c r="AJ26" i="5"/>
  <c r="AF26" i="5"/>
  <c r="AB26" i="5"/>
  <c r="X26" i="5"/>
  <c r="T26" i="5"/>
  <c r="P26" i="5"/>
  <c r="AL25" i="5"/>
  <c r="AH25" i="5"/>
  <c r="AD25" i="5"/>
  <c r="Z25" i="5"/>
  <c r="V25" i="5"/>
  <c r="R25" i="5"/>
  <c r="N25" i="5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N23" i="5"/>
  <c r="AJ22" i="5"/>
  <c r="AF22" i="5"/>
  <c r="AB22" i="5"/>
  <c r="X22" i="5"/>
  <c r="T22" i="5"/>
  <c r="P22" i="5"/>
  <c r="AL18" i="5"/>
  <c r="AH18" i="5"/>
  <c r="AD18" i="5"/>
  <c r="Z18" i="5"/>
  <c r="V18" i="5"/>
  <c r="R18" i="5"/>
  <c r="N18" i="5"/>
  <c r="AJ17" i="5"/>
  <c r="AF17" i="5"/>
  <c r="AB17" i="5"/>
  <c r="X17" i="5"/>
  <c r="T17" i="5"/>
  <c r="P17" i="5"/>
  <c r="AL16" i="5"/>
  <c r="AH16" i="5"/>
  <c r="AD16" i="5"/>
  <c r="Z16" i="5"/>
  <c r="V16" i="5"/>
  <c r="R16" i="5"/>
  <c r="N16" i="5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N14" i="5"/>
  <c r="AJ13" i="5"/>
  <c r="AF13" i="5"/>
  <c r="AB13" i="5"/>
  <c r="X13" i="5"/>
  <c r="T13" i="5"/>
  <c r="P13" i="5"/>
  <c r="AL9" i="5"/>
  <c r="AH9" i="5"/>
  <c r="AD9" i="5"/>
  <c r="Z9" i="5"/>
  <c r="V9" i="5"/>
  <c r="R9" i="5"/>
  <c r="N9" i="5"/>
  <c r="AJ8" i="5"/>
  <c r="AF8" i="5"/>
  <c r="AB8" i="5"/>
  <c r="X8" i="5"/>
  <c r="T8" i="5"/>
  <c r="P8" i="5"/>
  <c r="AL7" i="5"/>
  <c r="AH7" i="5"/>
  <c r="AD7" i="5"/>
  <c r="Z7" i="5"/>
  <c r="V7" i="5"/>
  <c r="R7" i="5"/>
  <c r="N7" i="5"/>
  <c r="AJ6" i="5"/>
  <c r="AJ10" i="5" s="1"/>
  <c r="AF6" i="5"/>
  <c r="AF10" i="5" s="1"/>
  <c r="AB6" i="5"/>
  <c r="AB10" i="5" s="1"/>
  <c r="X6" i="5"/>
  <c r="T6" i="5"/>
  <c r="P6" i="5"/>
  <c r="AL5" i="5"/>
  <c r="AH5" i="5"/>
  <c r="AD5" i="5"/>
  <c r="Z5" i="5"/>
  <c r="V5" i="5"/>
  <c r="R5" i="5"/>
  <c r="N5" i="5"/>
  <c r="AJ4" i="5"/>
  <c r="AF4" i="5"/>
  <c r="AB4" i="5"/>
  <c r="X4" i="5"/>
  <c r="T4" i="5"/>
  <c r="P4" i="5"/>
  <c r="AK36" i="5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O37" i="5" s="1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O28" i="5" s="1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A6" i="5"/>
  <c r="AA10" i="5" s="1"/>
  <c r="W6" i="5"/>
  <c r="S6" i="5"/>
  <c r="O6" i="5"/>
  <c r="AK5" i="5"/>
  <c r="AG5" i="5"/>
  <c r="AC5" i="5"/>
  <c r="Y5" i="5"/>
  <c r="U5" i="5"/>
  <c r="Q5" i="5"/>
  <c r="AM4" i="5"/>
  <c r="AI4" i="5"/>
  <c r="AE4" i="5"/>
  <c r="AA4" i="5"/>
  <c r="W4" i="5"/>
  <c r="S4" i="5"/>
  <c r="O4" i="5"/>
  <c r="AL36" i="3"/>
  <c r="AH36" i="3"/>
  <c r="AD36" i="3"/>
  <c r="Z36" i="3"/>
  <c r="V36" i="3"/>
  <c r="R36" i="3"/>
  <c r="N36" i="3"/>
  <c r="AJ35" i="3"/>
  <c r="AF35" i="3"/>
  <c r="AB35" i="3"/>
  <c r="X35" i="3"/>
  <c r="T35" i="3"/>
  <c r="P35" i="3"/>
  <c r="AL34" i="3"/>
  <c r="AH34" i="3"/>
  <c r="AD34" i="3"/>
  <c r="Z34" i="3"/>
  <c r="V34" i="3"/>
  <c r="R34" i="3"/>
  <c r="N34" i="3"/>
  <c r="AJ33" i="3"/>
  <c r="AJ37" i="3" s="1"/>
  <c r="AF33" i="3"/>
  <c r="AF37" i="3" s="1"/>
  <c r="AB33" i="3"/>
  <c r="AB37" i="3" s="1"/>
  <c r="X33" i="3"/>
  <c r="X37" i="3" s="1"/>
  <c r="T33" i="3"/>
  <c r="T37" i="3" s="1"/>
  <c r="P33" i="3"/>
  <c r="P37" i="3" s="1"/>
  <c r="AL32" i="3"/>
  <c r="AH32" i="3"/>
  <c r="AD32" i="3"/>
  <c r="Z32" i="3"/>
  <c r="V32" i="3"/>
  <c r="R32" i="3"/>
  <c r="N32" i="3"/>
  <c r="AJ31" i="3"/>
  <c r="AF31" i="3"/>
  <c r="AB31" i="3"/>
  <c r="X31" i="3"/>
  <c r="T31" i="3"/>
  <c r="P31" i="3"/>
  <c r="AL27" i="3"/>
  <c r="AH27" i="3"/>
  <c r="AD27" i="3"/>
  <c r="Z27" i="3"/>
  <c r="V27" i="3"/>
  <c r="R27" i="3"/>
  <c r="N27" i="3"/>
  <c r="AJ26" i="3"/>
  <c r="AF26" i="3"/>
  <c r="AB26" i="3"/>
  <c r="X26" i="3"/>
  <c r="T26" i="3"/>
  <c r="P26" i="3"/>
  <c r="AL25" i="3"/>
  <c r="AH25" i="3"/>
  <c r="AD25" i="3"/>
  <c r="Z25" i="3"/>
  <c r="V25" i="3"/>
  <c r="R25" i="3"/>
  <c r="N25" i="3"/>
  <c r="AJ24" i="3"/>
  <c r="AJ28" i="3" s="1"/>
  <c r="AF24" i="3"/>
  <c r="AF28" i="3" s="1"/>
  <c r="AB24" i="3"/>
  <c r="AB28" i="3" s="1"/>
  <c r="X24" i="3"/>
  <c r="X28" i="3" s="1"/>
  <c r="T24" i="3"/>
  <c r="T28" i="3" s="1"/>
  <c r="P24" i="3"/>
  <c r="AL23" i="3"/>
  <c r="AH23" i="3"/>
  <c r="AD23" i="3"/>
  <c r="Z23" i="3"/>
  <c r="V23" i="3"/>
  <c r="R23" i="3"/>
  <c r="N23" i="3"/>
  <c r="AJ22" i="3"/>
  <c r="AF22" i="3"/>
  <c r="AB22" i="3"/>
  <c r="X22" i="3"/>
  <c r="T22" i="3"/>
  <c r="P22" i="3"/>
  <c r="Y23" i="3"/>
  <c r="Q23" i="3"/>
  <c r="AI22" i="3"/>
  <c r="AA22" i="3"/>
  <c r="S22" i="3"/>
  <c r="AE36" i="3"/>
  <c r="S36" i="3"/>
  <c r="AK35" i="3"/>
  <c r="Y35" i="3"/>
  <c r="AM34" i="3"/>
  <c r="AA34" i="3"/>
  <c r="O34" i="3"/>
  <c r="AC33" i="3"/>
  <c r="AC37" i="3" s="1"/>
  <c r="Q33" i="3"/>
  <c r="Q37" i="3" s="1"/>
  <c r="AE32" i="3"/>
  <c r="W32" i="3"/>
  <c r="AK31" i="3"/>
  <c r="Y31" i="3"/>
  <c r="Q31" i="3"/>
  <c r="AI27" i="3"/>
  <c r="W27" i="3"/>
  <c r="AK26" i="3"/>
  <c r="Y26" i="3"/>
  <c r="AM25" i="3"/>
  <c r="AA25" i="3"/>
  <c r="AK24" i="3"/>
  <c r="AK28" i="3" s="1"/>
  <c r="U24" i="3"/>
  <c r="U28" i="3" s="1"/>
  <c r="AI23" i="3"/>
  <c r="W23" i="3"/>
  <c r="AG22" i="3"/>
  <c r="Q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W37" i="3" s="1"/>
  <c r="S33" i="3"/>
  <c r="S37" i="3" s="1"/>
  <c r="O33" i="3"/>
  <c r="O37" i="3" s="1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W28" i="3" s="1"/>
  <c r="S24" i="3"/>
  <c r="O24" i="3"/>
  <c r="O28" i="3" s="1"/>
  <c r="AK23" i="3"/>
  <c r="AG23" i="3"/>
  <c r="AC23" i="3"/>
  <c r="U23" i="3"/>
  <c r="AM22" i="3"/>
  <c r="AE22" i="3"/>
  <c r="W22" i="3"/>
  <c r="O22" i="3"/>
  <c r="W36" i="3"/>
  <c r="AC35" i="3"/>
  <c r="Q35" i="3"/>
  <c r="W34" i="3"/>
  <c r="AK33" i="3"/>
  <c r="AK37" i="3" s="1"/>
  <c r="U33" i="3"/>
  <c r="U37" i="3" s="1"/>
  <c r="AI32" i="3"/>
  <c r="S32" i="3"/>
  <c r="AG31" i="3"/>
  <c r="S27" i="3"/>
  <c r="AC26" i="3"/>
  <c r="Q26" i="3"/>
  <c r="AE25" i="3"/>
  <c r="O25" i="3"/>
  <c r="Y24" i="3"/>
  <c r="Y28" i="3" s="1"/>
  <c r="AE23" i="3"/>
  <c r="AK22" i="3"/>
  <c r="U22" i="3"/>
  <c r="AJ36" i="3"/>
  <c r="AF36" i="3"/>
  <c r="AB36" i="3"/>
  <c r="X36" i="3"/>
  <c r="T36" i="3"/>
  <c r="P36" i="3"/>
  <c r="AL35" i="3"/>
  <c r="AH35" i="3"/>
  <c r="AD35" i="3"/>
  <c r="Z35" i="3"/>
  <c r="V35" i="3"/>
  <c r="R35" i="3"/>
  <c r="N35" i="3"/>
  <c r="AJ34" i="3"/>
  <c r="AF34" i="3"/>
  <c r="AB34" i="3"/>
  <c r="X34" i="3"/>
  <c r="T34" i="3"/>
  <c r="P34" i="3"/>
  <c r="AL33" i="3"/>
  <c r="AL37" i="3" s="1"/>
  <c r="AH33" i="3"/>
  <c r="AH37" i="3" s="1"/>
  <c r="AD33" i="3"/>
  <c r="AD37" i="3" s="1"/>
  <c r="Z33" i="3"/>
  <c r="Z37" i="3" s="1"/>
  <c r="V33" i="3"/>
  <c r="V37" i="3" s="1"/>
  <c r="R33" i="3"/>
  <c r="R37" i="3" s="1"/>
  <c r="N33" i="3"/>
  <c r="N37" i="3" s="1"/>
  <c r="AJ32" i="3"/>
  <c r="AF32" i="3"/>
  <c r="AB32" i="3"/>
  <c r="X32" i="3"/>
  <c r="T32" i="3"/>
  <c r="P32" i="3"/>
  <c r="AL31" i="3"/>
  <c r="AH31" i="3"/>
  <c r="AD31" i="3"/>
  <c r="Z31" i="3"/>
  <c r="V31" i="3"/>
  <c r="R31" i="3"/>
  <c r="N31" i="3"/>
  <c r="AJ27" i="3"/>
  <c r="AF27" i="3"/>
  <c r="AB27" i="3"/>
  <c r="X27" i="3"/>
  <c r="T27" i="3"/>
  <c r="P27" i="3"/>
  <c r="AL26" i="3"/>
  <c r="AH26" i="3"/>
  <c r="AD26" i="3"/>
  <c r="Z26" i="3"/>
  <c r="V26" i="3"/>
  <c r="R26" i="3"/>
  <c r="N26" i="3"/>
  <c r="AJ25" i="3"/>
  <c r="AF25" i="3"/>
  <c r="AB25" i="3"/>
  <c r="X25" i="3"/>
  <c r="T25" i="3"/>
  <c r="P25" i="3"/>
  <c r="AL24" i="3"/>
  <c r="AL28" i="3" s="1"/>
  <c r="AH24" i="3"/>
  <c r="AH28" i="3" s="1"/>
  <c r="AD24" i="3"/>
  <c r="AD28" i="3" s="1"/>
  <c r="Z24" i="3"/>
  <c r="Z28" i="3" s="1"/>
  <c r="V24" i="3"/>
  <c r="V28" i="3" s="1"/>
  <c r="R24" i="3"/>
  <c r="R28" i="3" s="1"/>
  <c r="N24" i="3"/>
  <c r="AJ23" i="3"/>
  <c r="AF23" i="3"/>
  <c r="AB23" i="3"/>
  <c r="X23" i="3"/>
  <c r="T23" i="3"/>
  <c r="P23" i="3"/>
  <c r="AL22" i="3"/>
  <c r="AH22" i="3"/>
  <c r="AD22" i="3"/>
  <c r="Z22" i="3"/>
  <c r="V22" i="3"/>
  <c r="R22" i="3"/>
  <c r="N22" i="3"/>
  <c r="AM36" i="3"/>
  <c r="AI36" i="3"/>
  <c r="AA36" i="3"/>
  <c r="O36" i="3"/>
  <c r="AG35" i="3"/>
  <c r="U35" i="3"/>
  <c r="AI34" i="3"/>
  <c r="AE34" i="3"/>
  <c r="S34" i="3"/>
  <c r="AG33" i="3"/>
  <c r="AG37" i="3" s="1"/>
  <c r="Y33" i="3"/>
  <c r="Y37" i="3" s="1"/>
  <c r="AM32" i="3"/>
  <c r="AA32" i="3"/>
  <c r="O32" i="3"/>
  <c r="AC31" i="3"/>
  <c r="U31" i="3"/>
  <c r="AM27" i="3"/>
  <c r="AE27" i="3"/>
  <c r="O27" i="3"/>
  <c r="AG26" i="3"/>
  <c r="U26" i="3"/>
  <c r="AI25" i="3"/>
  <c r="S25" i="3"/>
  <c r="AG24" i="3"/>
  <c r="AG28" i="3" s="1"/>
  <c r="Q24" i="3"/>
  <c r="Q28" i="3" s="1"/>
  <c r="AA23" i="3"/>
  <c r="O23" i="3"/>
  <c r="Y22" i="3"/>
  <c r="AA27" i="3"/>
  <c r="W25" i="3"/>
  <c r="AC24" i="3"/>
  <c r="AC28" i="3" s="1"/>
  <c r="AM23" i="3"/>
  <c r="S23" i="3"/>
  <c r="AC22" i="3"/>
  <c r="J7" i="2"/>
  <c r="K7" i="2" s="1"/>
  <c r="A7" i="2" s="1"/>
  <c r="J32" i="2"/>
  <c r="K32" i="2" s="1"/>
  <c r="J20" i="2"/>
  <c r="K20" i="2" s="1"/>
  <c r="A20" i="2" s="1"/>
  <c r="J28" i="2"/>
  <c r="K28" i="2" s="1"/>
  <c r="A28" i="2" s="1"/>
  <c r="J9" i="2"/>
  <c r="K9" i="2" s="1"/>
  <c r="A9" i="2" s="1"/>
  <c r="J13" i="2"/>
  <c r="K13" i="2" s="1"/>
  <c r="A13" i="2" s="1"/>
  <c r="J15" i="2"/>
  <c r="K15" i="2" s="1"/>
  <c r="A15" i="2" s="1"/>
  <c r="J29" i="2"/>
  <c r="K29" i="2" s="1"/>
  <c r="A29" i="2" s="1"/>
  <c r="J6" i="2"/>
  <c r="K6" i="2" s="1"/>
  <c r="A6" i="2" s="1"/>
  <c r="J17" i="2"/>
  <c r="K17" i="2" s="1"/>
  <c r="A17" i="2" s="1"/>
  <c r="J31" i="2"/>
  <c r="K31" i="2" s="1"/>
  <c r="J19" i="2"/>
  <c r="K19" i="2" s="1"/>
  <c r="A19" i="2" s="1"/>
  <c r="J5" i="2"/>
  <c r="K5" i="2" s="1"/>
  <c r="A5" i="2" s="1"/>
  <c r="J25" i="2"/>
  <c r="K25" i="2" s="1"/>
  <c r="A25" i="2" s="1"/>
  <c r="J11" i="2"/>
  <c r="K11" i="2" s="1"/>
  <c r="A11" i="2" s="1"/>
  <c r="J22" i="2"/>
  <c r="K22" i="2" s="1"/>
  <c r="A22" i="2" s="1"/>
  <c r="J16" i="2"/>
  <c r="K16" i="2" s="1"/>
  <c r="A16" i="2" s="1"/>
  <c r="J24" i="2"/>
  <c r="K24" i="2" s="1"/>
  <c r="A24" i="2" s="1"/>
  <c r="J23" i="2"/>
  <c r="K23" i="2" s="1"/>
  <c r="A23" i="2" s="1"/>
  <c r="J4" i="2"/>
  <c r="K4" i="2" s="1"/>
  <c r="A4" i="2" s="1"/>
  <c r="J12" i="2"/>
  <c r="K12" i="2" s="1"/>
  <c r="A12" i="2" s="1"/>
  <c r="J10" i="2"/>
  <c r="K10" i="2" s="1"/>
  <c r="A10" i="2" s="1"/>
  <c r="J18" i="2"/>
  <c r="K18" i="2" s="1"/>
  <c r="A18" i="2" s="1"/>
  <c r="J27" i="2"/>
  <c r="K27" i="2" s="1"/>
  <c r="A27" i="2" s="1"/>
  <c r="J14" i="2"/>
  <c r="K14" i="2" s="1"/>
  <c r="A14" i="2" s="1"/>
  <c r="J30" i="2"/>
  <c r="K30" i="2" s="1"/>
  <c r="J21" i="2"/>
  <c r="K21" i="2" s="1"/>
  <c r="A21" i="2" s="1"/>
  <c r="J26" i="2"/>
  <c r="K26" i="2" s="1"/>
  <c r="A26" i="2" s="1"/>
  <c r="AL18" i="3"/>
  <c r="AK18" i="3"/>
  <c r="AB18" i="3"/>
  <c r="T18" i="3"/>
  <c r="AL17" i="3"/>
  <c r="AD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O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W7" i="3"/>
  <c r="S7" i="3"/>
  <c r="O7" i="3"/>
  <c r="AK6" i="3"/>
  <c r="AK10" i="3" s="1"/>
  <c r="AG6" i="3"/>
  <c r="AG10" i="3" s="1"/>
  <c r="AC6" i="3"/>
  <c r="Y6" i="3"/>
  <c r="Y10" i="3" s="1"/>
  <c r="U6" i="3"/>
  <c r="Q6" i="3"/>
  <c r="AM5" i="3"/>
  <c r="AI5" i="3"/>
  <c r="AE5" i="3"/>
  <c r="AA5" i="3"/>
  <c r="W5" i="3"/>
  <c r="S5" i="3"/>
  <c r="O5" i="3"/>
  <c r="AK4" i="3"/>
  <c r="AG4" i="3"/>
  <c r="AC4" i="3"/>
  <c r="Y4" i="3"/>
  <c r="U4" i="3"/>
  <c r="Q4" i="3"/>
  <c r="AI18" i="3"/>
  <c r="Z18" i="3"/>
  <c r="R18" i="3"/>
  <c r="AJ17" i="3"/>
  <c r="AB17" i="3"/>
  <c r="X17" i="3"/>
  <c r="T17" i="3"/>
  <c r="P17" i="3"/>
  <c r="AL16" i="3"/>
  <c r="AH16" i="3"/>
  <c r="AD16" i="3"/>
  <c r="Z16" i="3"/>
  <c r="V16" i="3"/>
  <c r="R16" i="3"/>
  <c r="N16" i="3"/>
  <c r="AJ15" i="3"/>
  <c r="AJ19" i="3" s="1"/>
  <c r="AF15" i="3"/>
  <c r="AF19" i="3" s="1"/>
  <c r="AB15" i="3"/>
  <c r="AB19" i="3" s="1"/>
  <c r="X15" i="3"/>
  <c r="X19" i="3" s="1"/>
  <c r="T15" i="3"/>
  <c r="T19" i="3" s="1"/>
  <c r="P15" i="3"/>
  <c r="AL14" i="3"/>
  <c r="AH14" i="3"/>
  <c r="AD14" i="3"/>
  <c r="Z14" i="3"/>
  <c r="V14" i="3"/>
  <c r="R14" i="3"/>
  <c r="N14" i="3"/>
  <c r="AJ13" i="3"/>
  <c r="AF13" i="3"/>
  <c r="AB13" i="3"/>
  <c r="X13" i="3"/>
  <c r="T13" i="3"/>
  <c r="P13" i="3"/>
  <c r="AL9" i="3"/>
  <c r="AH9" i="3"/>
  <c r="AD9" i="3"/>
  <c r="Z9" i="3"/>
  <c r="V9" i="3"/>
  <c r="R9" i="3"/>
  <c r="N9" i="3"/>
  <c r="AJ8" i="3"/>
  <c r="AF8" i="3"/>
  <c r="AB8" i="3"/>
  <c r="X8" i="3"/>
  <c r="T8" i="3"/>
  <c r="P8" i="3"/>
  <c r="AL7" i="3"/>
  <c r="AH7" i="3"/>
  <c r="AD7" i="3"/>
  <c r="Z7" i="3"/>
  <c r="AF18" i="3"/>
  <c r="X18" i="3"/>
  <c r="P18" i="3"/>
  <c r="AH17" i="3"/>
  <c r="AA17" i="3"/>
  <c r="W17" i="3"/>
  <c r="S17" i="3"/>
  <c r="O17" i="3"/>
  <c r="AK16" i="3"/>
  <c r="AG16" i="3"/>
  <c r="AC16" i="3"/>
  <c r="Y16" i="3"/>
  <c r="U16" i="3"/>
  <c r="Q16" i="3"/>
  <c r="AM15" i="3"/>
  <c r="AM19" i="3" s="1"/>
  <c r="AI15" i="3"/>
  <c r="AI19" i="3" s="1"/>
  <c r="AE15" i="3"/>
  <c r="AE19" i="3" s="1"/>
  <c r="AA15" i="3"/>
  <c r="AA19" i="3" s="1"/>
  <c r="W15" i="3"/>
  <c r="W19" i="3" s="1"/>
  <c r="S15" i="3"/>
  <c r="O15" i="3"/>
  <c r="AK14" i="3"/>
  <c r="AG14" i="3"/>
  <c r="AC14" i="3"/>
  <c r="Y14" i="3"/>
  <c r="U14" i="3"/>
  <c r="Q14" i="3"/>
  <c r="AM13" i="3"/>
  <c r="AI13" i="3"/>
  <c r="AE13" i="3"/>
  <c r="AA13" i="3"/>
  <c r="W13" i="3"/>
  <c r="S13" i="3"/>
  <c r="O13" i="3"/>
  <c r="AK9" i="3"/>
  <c r="AG9" i="3"/>
  <c r="AC9" i="3"/>
  <c r="Y9" i="3"/>
  <c r="U9" i="3"/>
  <c r="Q9" i="3"/>
  <c r="AM8" i="3"/>
  <c r="AI8" i="3"/>
  <c r="AE8" i="3"/>
  <c r="AA8" i="3"/>
  <c r="W8" i="3"/>
  <c r="S8" i="3"/>
  <c r="O8" i="3"/>
  <c r="AK7" i="3"/>
  <c r="AG7" i="3"/>
  <c r="AC7" i="3"/>
  <c r="Y7" i="3"/>
  <c r="U7" i="3"/>
  <c r="Q7" i="3"/>
  <c r="AM6" i="3"/>
  <c r="AM10" i="3" s="1"/>
  <c r="AI6" i="3"/>
  <c r="AI10" i="3" s="1"/>
  <c r="AE6" i="3"/>
  <c r="AA6" i="3"/>
  <c r="AA10" i="3" s="1"/>
  <c r="W6" i="3"/>
  <c r="W10" i="3" s="1"/>
  <c r="S6" i="3"/>
  <c r="O6" i="3"/>
  <c r="AK5" i="3"/>
  <c r="AG5" i="3"/>
  <c r="AC5" i="3"/>
  <c r="Y5" i="3"/>
  <c r="U5" i="3"/>
  <c r="Q5" i="3"/>
  <c r="AM4" i="3"/>
  <c r="AI4" i="3"/>
  <c r="AE4" i="3"/>
  <c r="AA4" i="3"/>
  <c r="W4" i="3"/>
  <c r="S4" i="3"/>
  <c r="O4" i="3"/>
  <c r="N18" i="3"/>
  <c r="R17" i="3"/>
  <c r="AB16" i="3"/>
  <c r="AL15" i="3"/>
  <c r="AL19" i="3" s="1"/>
  <c r="V15" i="3"/>
  <c r="AF14" i="3"/>
  <c r="P14" i="3"/>
  <c r="Z13" i="3"/>
  <c r="AJ9" i="3"/>
  <c r="T9" i="3"/>
  <c r="AD8" i="3"/>
  <c r="N8" i="3"/>
  <c r="X7" i="3"/>
  <c r="P7" i="3"/>
  <c r="AH6" i="3"/>
  <c r="AH10" i="3" s="1"/>
  <c r="Z6" i="3"/>
  <c r="Z10" i="3" s="1"/>
  <c r="R6" i="3"/>
  <c r="AJ5" i="3"/>
  <c r="AB5" i="3"/>
  <c r="T5" i="3"/>
  <c r="AL4" i="3"/>
  <c r="AD4" i="3"/>
  <c r="V4" i="3"/>
  <c r="N4" i="3"/>
  <c r="AF17" i="3"/>
  <c r="N17" i="3"/>
  <c r="X16" i="3"/>
  <c r="AH15" i="3"/>
  <c r="AH19" i="3" s="1"/>
  <c r="R15" i="3"/>
  <c r="AB14" i="3"/>
  <c r="AL13" i="3"/>
  <c r="V13" i="3"/>
  <c r="AF9" i="3"/>
  <c r="P9" i="3"/>
  <c r="Z8" i="3"/>
  <c r="AJ7" i="3"/>
  <c r="V7" i="3"/>
  <c r="N7" i="3"/>
  <c r="AF6" i="3"/>
  <c r="AF10" i="3" s="1"/>
  <c r="X6" i="3"/>
  <c r="P6" i="3"/>
  <c r="AH5" i="3"/>
  <c r="Z5" i="3"/>
  <c r="R5" i="3"/>
  <c r="AJ4" i="3"/>
  <c r="AB4" i="3"/>
  <c r="T4" i="3"/>
  <c r="AD18" i="3"/>
  <c r="Z17" i="3"/>
  <c r="AJ16" i="3"/>
  <c r="T16" i="3"/>
  <c r="AD15" i="3"/>
  <c r="AD19" i="3" s="1"/>
  <c r="N15" i="3"/>
  <c r="X14" i="3"/>
  <c r="AH13" i="3"/>
  <c r="R13" i="3"/>
  <c r="AB9" i="3"/>
  <c r="AL8" i="3"/>
  <c r="V8" i="3"/>
  <c r="AF7" i="3"/>
  <c r="T7" i="3"/>
  <c r="AL6" i="3"/>
  <c r="AL10" i="3" s="1"/>
  <c r="AD6" i="3"/>
  <c r="AD10" i="3" s="1"/>
  <c r="V6" i="3"/>
  <c r="N6" i="3"/>
  <c r="AF5" i="3"/>
  <c r="X5" i="3"/>
  <c r="P5" i="3"/>
  <c r="AH4" i="3"/>
  <c r="Z4" i="3"/>
  <c r="R4" i="3"/>
  <c r="V17" i="3"/>
  <c r="AJ14" i="3"/>
  <c r="X9" i="3"/>
  <c r="R7" i="3"/>
  <c r="AL5" i="3"/>
  <c r="AF4" i="3"/>
  <c r="AF16" i="3"/>
  <c r="T14" i="3"/>
  <c r="AH8" i="3"/>
  <c r="AJ6" i="3"/>
  <c r="AJ10" i="3" s="1"/>
  <c r="AD5" i="3"/>
  <c r="X4" i="3"/>
  <c r="P16" i="3"/>
  <c r="AD13" i="3"/>
  <c r="R8" i="3"/>
  <c r="AB6" i="3"/>
  <c r="AB10" i="3" s="1"/>
  <c r="V5" i="3"/>
  <c r="P4" i="3"/>
  <c r="V18" i="3"/>
  <c r="Z15" i="3"/>
  <c r="Z19" i="3" s="1"/>
  <c r="N13" i="3"/>
  <c r="AB7" i="3"/>
  <c r="T6" i="3"/>
  <c r="T10" i="3" s="1"/>
  <c r="N5" i="3"/>
  <c r="AG17" i="3"/>
  <c r="W18" i="3"/>
  <c r="AE17" i="3"/>
  <c r="U18" i="3"/>
  <c r="AH18" i="3"/>
  <c r="AK17" i="3"/>
  <c r="AA18" i="3"/>
  <c r="AI17" i="3"/>
  <c r="Y18" i="3"/>
  <c r="O18" i="3"/>
  <c r="AE18" i="3"/>
  <c r="AM17" i="3"/>
  <c r="AC18" i="3"/>
  <c r="AC17" i="3"/>
  <c r="S18" i="3"/>
  <c r="AJ18" i="3"/>
  <c r="Q18" i="3"/>
  <c r="AG18" i="3"/>
  <c r="AM18" i="3"/>
  <c r="B15" i="7"/>
  <c r="B34" i="29" l="1"/>
  <c r="W10" i="5"/>
  <c r="B20" i="8"/>
  <c r="U19" i="3"/>
  <c r="O19" i="5"/>
  <c r="N10" i="5"/>
  <c r="T10" i="5"/>
  <c r="X10" i="5"/>
  <c r="N10" i="3"/>
  <c r="N19" i="3"/>
  <c r="O19" i="3"/>
  <c r="S19" i="3"/>
  <c r="N28" i="3"/>
  <c r="S28" i="3"/>
  <c r="AE10" i="5"/>
  <c r="V10" i="5"/>
  <c r="O10" i="5"/>
  <c r="P10" i="5"/>
  <c r="P19" i="5"/>
  <c r="Q10" i="5"/>
  <c r="S10" i="5"/>
  <c r="V19" i="3"/>
  <c r="AC10" i="5"/>
  <c r="U10" i="5"/>
  <c r="R10" i="5"/>
  <c r="P28" i="3"/>
  <c r="AC19" i="5"/>
  <c r="R19" i="3"/>
  <c r="V10" i="3"/>
  <c r="X10" i="3"/>
  <c r="AE10" i="3"/>
  <c r="O10" i="3"/>
  <c r="S10" i="3"/>
  <c r="U10" i="3"/>
  <c r="P10" i="3"/>
  <c r="R10" i="3"/>
  <c r="P19" i="3"/>
  <c r="AC10" i="3"/>
  <c r="Q19" i="3"/>
  <c r="Q10" i="3"/>
  <c r="B16" i="7"/>
  <c r="B35" i="29" l="1"/>
  <c r="B21" i="8"/>
  <c r="P20" i="3"/>
  <c r="S11" i="3"/>
  <c r="AL11" i="5"/>
  <c r="N29" i="5"/>
  <c r="AK38" i="5"/>
  <c r="AH38" i="5"/>
  <c r="R38" i="5"/>
  <c r="AC20" i="5"/>
  <c r="V11" i="3"/>
  <c r="Q11" i="3"/>
  <c r="R11" i="3"/>
  <c r="O11" i="3"/>
  <c r="R20" i="3"/>
  <c r="AF29" i="5"/>
  <c r="AI38" i="5"/>
  <c r="AA20" i="5"/>
  <c r="T38" i="3"/>
  <c r="AM38" i="3"/>
  <c r="Y29" i="3"/>
  <c r="N29" i="3"/>
  <c r="U20" i="3"/>
  <c r="S20" i="3"/>
  <c r="AB11" i="3"/>
  <c r="Z29" i="5"/>
  <c r="R11" i="5"/>
  <c r="Y20" i="5"/>
  <c r="P38" i="5"/>
  <c r="T11" i="5"/>
  <c r="AM20" i="5"/>
  <c r="AF38" i="3"/>
  <c r="S38" i="3"/>
  <c r="N38" i="3"/>
  <c r="AJ20" i="3"/>
  <c r="AA11" i="3"/>
  <c r="AD20" i="3"/>
  <c r="AH20" i="5"/>
  <c r="AC38" i="5"/>
  <c r="AG11" i="5"/>
  <c r="AJ20" i="5"/>
  <c r="AA38" i="5"/>
  <c r="S20" i="5"/>
  <c r="X29" i="3"/>
  <c r="AA29" i="3"/>
  <c r="V29" i="3"/>
  <c r="AF20" i="3"/>
  <c r="V20" i="3"/>
  <c r="AL38" i="5"/>
  <c r="AD20" i="5"/>
  <c r="AK29" i="5"/>
  <c r="AC11" i="5"/>
  <c r="AF20" i="5"/>
  <c r="W38" i="5"/>
  <c r="O20" i="5"/>
  <c r="T29" i="3"/>
  <c r="AM29" i="3"/>
  <c r="V38" i="3"/>
  <c r="Y20" i="3"/>
  <c r="W20" i="3"/>
  <c r="P11" i="3"/>
  <c r="Z20" i="5"/>
  <c r="U38" i="5"/>
  <c r="Y11" i="5"/>
  <c r="P29" i="5"/>
  <c r="S38" i="5"/>
  <c r="AM11" i="5"/>
  <c r="AF29" i="3"/>
  <c r="W38" i="3"/>
  <c r="AH38" i="3"/>
  <c r="Y38" i="3"/>
  <c r="AG11" i="3"/>
  <c r="AH11" i="3"/>
  <c r="Z20" i="3"/>
  <c r="AL20" i="5"/>
  <c r="AG38" i="5"/>
  <c r="AK11" i="5"/>
  <c r="AB29" i="5"/>
  <c r="AE38" i="5"/>
  <c r="W20" i="5"/>
  <c r="P38" i="3"/>
  <c r="AE29" i="3"/>
  <c r="Z29" i="3"/>
  <c r="T20" i="3"/>
  <c r="AL20" i="3"/>
  <c r="Z38" i="5"/>
  <c r="R20" i="5"/>
  <c r="Y29" i="5"/>
  <c r="Q11" i="5"/>
  <c r="T20" i="5"/>
  <c r="AM29" i="5"/>
  <c r="AE11" i="5"/>
  <c r="AC38" i="3"/>
  <c r="AK38" i="3"/>
  <c r="Q29" i="3"/>
  <c r="AA20" i="3"/>
  <c r="N20" i="3"/>
  <c r="V38" i="5"/>
  <c r="N20" i="5"/>
  <c r="U29" i="5"/>
  <c r="X38" i="5"/>
  <c r="P20" i="5"/>
  <c r="AI29" i="5"/>
  <c r="AA11" i="5"/>
  <c r="Q38" i="3"/>
  <c r="W29" i="3"/>
  <c r="AH29" i="3"/>
  <c r="AK11" i="3"/>
  <c r="AI11" i="3"/>
  <c r="Q20" i="3"/>
  <c r="AE11" i="3"/>
  <c r="AC11" i="3"/>
  <c r="U11" i="3"/>
  <c r="X11" i="3"/>
  <c r="AG29" i="5"/>
  <c r="AJ38" i="5"/>
  <c r="AB20" i="5"/>
  <c r="AE29" i="5"/>
  <c r="W11" i="5"/>
  <c r="P29" i="3"/>
  <c r="AI29" i="3"/>
  <c r="R38" i="3"/>
  <c r="AC29" i="3"/>
  <c r="X20" i="3"/>
  <c r="AF11" i="3"/>
  <c r="AD38" i="5"/>
  <c r="V20" i="5"/>
  <c r="Q38" i="5"/>
  <c r="U11" i="5"/>
  <c r="X20" i="5"/>
  <c r="O38" i="5"/>
  <c r="AI11" i="5"/>
  <c r="AB29" i="3"/>
  <c r="O29" i="3"/>
  <c r="AG29" i="3"/>
  <c r="AE20" i="3"/>
  <c r="Z11" i="3"/>
  <c r="AL29" i="5"/>
  <c r="AD11" i="5"/>
  <c r="AK20" i="5"/>
  <c r="AB38" i="5"/>
  <c r="AF11" i="5"/>
  <c r="W29" i="5"/>
  <c r="O11" i="5"/>
  <c r="AE38" i="3"/>
  <c r="Z38" i="3"/>
  <c r="AC20" i="3"/>
  <c r="AM11" i="3"/>
  <c r="N11" i="3"/>
  <c r="AH29" i="5"/>
  <c r="Z11" i="5"/>
  <c r="AG20" i="5"/>
  <c r="AJ29" i="5"/>
  <c r="AB11" i="5"/>
  <c r="S29" i="5"/>
  <c r="X38" i="3"/>
  <c r="AK29" i="3"/>
  <c r="U38" i="3"/>
  <c r="R29" i="3"/>
  <c r="AB20" i="3"/>
  <c r="AL11" i="3"/>
  <c r="AD29" i="5"/>
  <c r="V11" i="5"/>
  <c r="Q29" i="5"/>
  <c r="T38" i="5"/>
  <c r="X11" i="5"/>
  <c r="O29" i="5"/>
  <c r="AJ38" i="3"/>
  <c r="U29" i="3"/>
  <c r="S29" i="3"/>
  <c r="AD29" i="3"/>
  <c r="AK20" i="3"/>
  <c r="AI20" i="3"/>
  <c r="AD11" i="3"/>
  <c r="N38" i="5"/>
  <c r="AH11" i="5"/>
  <c r="AC29" i="5"/>
  <c r="AF38" i="5"/>
  <c r="AJ11" i="5"/>
  <c r="AA29" i="5"/>
  <c r="S11" i="5"/>
  <c r="AI38" i="3"/>
  <c r="AD38" i="3"/>
  <c r="AG20" i="3"/>
  <c r="O20" i="3"/>
  <c r="AH20" i="3"/>
  <c r="V29" i="5"/>
  <c r="N11" i="5"/>
  <c r="U20" i="5"/>
  <c r="X29" i="5"/>
  <c r="P11" i="5"/>
  <c r="AI20" i="5"/>
  <c r="AB38" i="3"/>
  <c r="O38" i="3"/>
  <c r="AL29" i="3"/>
  <c r="Y11" i="3"/>
  <c r="W11" i="3"/>
  <c r="AJ11" i="3"/>
  <c r="R29" i="5"/>
  <c r="Y38" i="5"/>
  <c r="Q20" i="5"/>
  <c r="T29" i="5"/>
  <c r="AM38" i="5"/>
  <c r="AE20" i="5"/>
  <c r="AJ29" i="3"/>
  <c r="AA38" i="3"/>
  <c r="AL38" i="3"/>
  <c r="AG38" i="3"/>
  <c r="AM20" i="3"/>
  <c r="T11" i="3"/>
  <c r="B17" i="7"/>
  <c r="B36" i="29" l="1"/>
  <c r="B22" i="8"/>
  <c r="B18" i="7"/>
  <c r="B37" i="29" l="1"/>
  <c r="B19" i="7"/>
  <c r="B38" i="29" l="1"/>
  <c r="B20" i="7"/>
  <c r="B39" i="29" l="1"/>
  <c r="B21" i="7"/>
  <c r="B40" i="29" l="1"/>
  <c r="J25" i="8"/>
  <c r="K25" i="8" s="1"/>
  <c r="J23" i="8"/>
  <c r="K23" i="8" s="1"/>
  <c r="J21" i="8"/>
  <c r="K21" i="8" s="1"/>
  <c r="A21" i="8" s="1"/>
  <c r="J17" i="8"/>
  <c r="K17" i="8" s="1"/>
  <c r="A17" i="8" s="1"/>
  <c r="J19" i="8"/>
  <c r="K19" i="8" s="1"/>
  <c r="A19" i="8" s="1"/>
  <c r="B22" i="7"/>
  <c r="B41" i="29" l="1"/>
  <c r="J26" i="8"/>
  <c r="K26" i="8" s="1"/>
  <c r="J10" i="8"/>
  <c r="K10" i="8" s="1"/>
  <c r="A10" i="8" s="1"/>
  <c r="J11" i="8"/>
  <c r="K11" i="8" s="1"/>
  <c r="A11" i="8" s="1"/>
  <c r="J4" i="8"/>
  <c r="K4" i="8" s="1"/>
  <c r="A4" i="8" s="1"/>
  <c r="J7" i="8"/>
  <c r="K7" i="8" s="1"/>
  <c r="A7" i="8" s="1"/>
  <c r="J6" i="8"/>
  <c r="K6" i="8" s="1"/>
  <c r="A6" i="8" s="1"/>
  <c r="J5" i="8"/>
  <c r="K5" i="8" s="1"/>
  <c r="A5" i="8" s="1"/>
  <c r="J12" i="8"/>
  <c r="K12" i="8" s="1"/>
  <c r="A12" i="8" s="1"/>
  <c r="J9" i="8"/>
  <c r="K9" i="8" s="1"/>
  <c r="A9" i="8" s="1"/>
  <c r="J8" i="8"/>
  <c r="K8" i="8" s="1"/>
  <c r="A8" i="8" s="1"/>
  <c r="J13" i="8"/>
  <c r="K13" i="8" s="1"/>
  <c r="A13" i="8" s="1"/>
  <c r="J14" i="8"/>
  <c r="K14" i="8" s="1"/>
  <c r="A14" i="8" s="1"/>
  <c r="J15" i="8"/>
  <c r="K15" i="8" s="1"/>
  <c r="A15" i="8" s="1"/>
  <c r="J18" i="8"/>
  <c r="K18" i="8" s="1"/>
  <c r="A18" i="8" s="1"/>
  <c r="J24" i="8"/>
  <c r="K24" i="8" s="1"/>
  <c r="J16" i="8"/>
  <c r="K16" i="8" s="1"/>
  <c r="A16" i="8" s="1"/>
  <c r="J22" i="8"/>
  <c r="K22" i="8" s="1"/>
  <c r="A22" i="8" s="1"/>
  <c r="J20" i="8"/>
  <c r="K20" i="8" s="1"/>
  <c r="A20" i="8" s="1"/>
  <c r="B23" i="7"/>
  <c r="B42" i="29" l="1"/>
  <c r="T36" i="8"/>
  <c r="AH33" i="8"/>
  <c r="AH37" i="8" s="1"/>
  <c r="V31" i="8"/>
  <c r="AJ25" i="8"/>
  <c r="O36" i="8"/>
  <c r="AC33" i="8"/>
  <c r="AC37" i="8" s="1"/>
  <c r="Q31" i="8"/>
  <c r="AE25" i="8"/>
  <c r="S23" i="8"/>
  <c r="AG17" i="8"/>
  <c r="U15" i="8"/>
  <c r="U19" i="8" s="1"/>
  <c r="V36" i="8"/>
  <c r="X31" i="8"/>
  <c r="AH23" i="8"/>
  <c r="AA17" i="8"/>
  <c r="T14" i="8"/>
  <c r="Y34" i="8"/>
  <c r="AA26" i="8"/>
  <c r="AA22" i="8"/>
  <c r="T16" i="8"/>
  <c r="P36" i="8"/>
  <c r="AD33" i="8"/>
  <c r="AD37" i="8" s="1"/>
  <c r="R31" i="8"/>
  <c r="AF25" i="8"/>
  <c r="AK35" i="8"/>
  <c r="Y33" i="8"/>
  <c r="Y37" i="8" s="1"/>
  <c r="AM27" i="8"/>
  <c r="AA25" i="8"/>
  <c r="O23" i="8"/>
  <c r="AC17" i="8"/>
  <c r="Q15" i="8"/>
  <c r="Q19" i="8" s="1"/>
  <c r="N36" i="8"/>
  <c r="P31" i="8"/>
  <c r="AC23" i="8"/>
  <c r="V17" i="8"/>
  <c r="N14" i="8"/>
  <c r="Q34" i="8"/>
  <c r="S26" i="8"/>
  <c r="V22" i="8"/>
  <c r="N16" i="8"/>
  <c r="AJ9" i="8"/>
  <c r="AB36" i="8"/>
  <c r="P34" i="8"/>
  <c r="AD31" i="8"/>
  <c r="R26" i="8"/>
  <c r="W36" i="8"/>
  <c r="AK33" i="8"/>
  <c r="AK37" i="8" s="1"/>
  <c r="Y31" i="8"/>
  <c r="AM25" i="8"/>
  <c r="AA23" i="8"/>
  <c r="O18" i="8"/>
  <c r="AC15" i="8"/>
  <c r="AC19" i="8" s="1"/>
  <c r="AL36" i="8"/>
  <c r="N32" i="8"/>
  <c r="S24" i="8"/>
  <c r="S28" i="8" s="1"/>
  <c r="AL17" i="8"/>
  <c r="AD14" i="8"/>
  <c r="O35" i="8"/>
  <c r="Q27" i="8"/>
  <c r="AL22" i="8"/>
  <c r="AD16" i="8"/>
  <c r="X36" i="8"/>
  <c r="AL33" i="8"/>
  <c r="AL37" i="8" s="1"/>
  <c r="Z31" i="8"/>
  <c r="N26" i="8"/>
  <c r="S36" i="8"/>
  <c r="AG33" i="8"/>
  <c r="AG37" i="8" s="1"/>
  <c r="U31" i="8"/>
  <c r="AI25" i="8"/>
  <c r="W23" i="8"/>
  <c r="AK17" i="8"/>
  <c r="Y15" i="8"/>
  <c r="Y19" i="8" s="1"/>
  <c r="AD36" i="8"/>
  <c r="AF31" i="8"/>
  <c r="N24" i="8"/>
  <c r="N28" i="8" s="1"/>
  <c r="AF17" i="8"/>
  <c r="Y14" i="8"/>
  <c r="AG34" i="8"/>
  <c r="AI26" i="8"/>
  <c r="AF22" i="8"/>
  <c r="Y16" i="8"/>
  <c r="R13" i="8"/>
  <c r="AF7" i="8"/>
  <c r="R36" i="8"/>
  <c r="T31" i="8"/>
  <c r="AD35" i="8"/>
  <c r="R33" i="8"/>
  <c r="R37" i="8" s="1"/>
  <c r="AF27" i="8"/>
  <c r="T25" i="8"/>
  <c r="Y35" i="8"/>
  <c r="AM32" i="8"/>
  <c r="AA27" i="8"/>
  <c r="O25" i="8"/>
  <c r="AC22" i="8"/>
  <c r="N35" i="8"/>
  <c r="AB32" i="8"/>
  <c r="P27" i="8"/>
  <c r="AD24" i="8"/>
  <c r="AD28" i="8" s="1"/>
  <c r="AI34" i="8"/>
  <c r="W32" i="8"/>
  <c r="AK26" i="8"/>
  <c r="Y24" i="8"/>
  <c r="Y28" i="8" s="1"/>
  <c r="AM18" i="8"/>
  <c r="AA16" i="8"/>
  <c r="O14" i="8"/>
  <c r="AJ33" i="8"/>
  <c r="AJ37" i="8" s="1"/>
  <c r="AL25" i="8"/>
  <c r="R22" i="8"/>
  <c r="AJ15" i="8"/>
  <c r="AJ19" i="8" s="1"/>
  <c r="AK36" i="8"/>
  <c r="AM31" i="8"/>
  <c r="R24" i="8"/>
  <c r="R28" i="8" s="1"/>
  <c r="AJ17" i="8"/>
  <c r="AC14" i="8"/>
  <c r="AJ34" i="8"/>
  <c r="X32" i="8"/>
  <c r="AL26" i="8"/>
  <c r="Z24" i="8"/>
  <c r="Z28" i="8" s="1"/>
  <c r="AE34" i="8"/>
  <c r="S32" i="8"/>
  <c r="AG26" i="8"/>
  <c r="U24" i="8"/>
  <c r="U28" i="8" s="1"/>
  <c r="AI18" i="8"/>
  <c r="W16" i="8"/>
  <c r="AK13" i="8"/>
  <c r="AB33" i="8"/>
  <c r="AB37" i="8" s="1"/>
  <c r="AD25" i="8"/>
  <c r="AL18" i="8"/>
  <c r="AE15" i="8"/>
  <c r="AE19" i="8" s="1"/>
  <c r="AC36" i="8"/>
  <c r="AE31" i="8"/>
  <c r="AL23" i="8"/>
  <c r="AE17" i="8"/>
  <c r="X14" i="8"/>
  <c r="AD8" i="8"/>
  <c r="V35" i="8"/>
  <c r="AJ32" i="8"/>
  <c r="X27" i="8"/>
  <c r="AL24" i="8"/>
  <c r="AL28" i="8" s="1"/>
  <c r="Q35" i="8"/>
  <c r="AE32" i="8"/>
  <c r="S27" i="8"/>
  <c r="AG24" i="8"/>
  <c r="AG28" i="8" s="1"/>
  <c r="U22" i="8"/>
  <c r="AI16" i="8"/>
  <c r="W14" i="8"/>
  <c r="Z34" i="8"/>
  <c r="AB26" i="8"/>
  <c r="AB22" i="8"/>
  <c r="U16" i="8"/>
  <c r="O13" i="8"/>
  <c r="AC32" i="8"/>
  <c r="AE24" i="8"/>
  <c r="AE28" i="8" s="1"/>
  <c r="U18" i="8"/>
  <c r="N15" i="8"/>
  <c r="N19" i="8" s="1"/>
  <c r="R35" i="8"/>
  <c r="AF32" i="8"/>
  <c r="T27" i="8"/>
  <c r="AH24" i="8"/>
  <c r="AH28" i="8" s="1"/>
  <c r="AM34" i="8"/>
  <c r="AA32" i="8"/>
  <c r="O27" i="8"/>
  <c r="AC24" i="8"/>
  <c r="AC28" i="8" s="1"/>
  <c r="Q22" i="8"/>
  <c r="AE16" i="8"/>
  <c r="S14" i="8"/>
  <c r="R34" i="8"/>
  <c r="T26" i="8"/>
  <c r="W22" i="8"/>
  <c r="P16" i="8"/>
  <c r="AK9" i="8"/>
  <c r="U32" i="8"/>
  <c r="W24" i="8"/>
  <c r="W28" i="8" s="1"/>
  <c r="P18" i="8"/>
  <c r="AH14" i="8"/>
  <c r="AL8" i="8"/>
  <c r="X9" i="8"/>
  <c r="AF33" i="8"/>
  <c r="AF37" i="8" s="1"/>
  <c r="AH25" i="8"/>
  <c r="AJ36" i="8"/>
  <c r="X34" i="8"/>
  <c r="AL31" i="8"/>
  <c r="Z26" i="8"/>
  <c r="AE36" i="8"/>
  <c r="S34" i="8"/>
  <c r="AG31" i="8"/>
  <c r="U26" i="8"/>
  <c r="AI23" i="8"/>
  <c r="W18" i="8"/>
  <c r="AK15" i="8"/>
  <c r="AK19" i="8" s="1"/>
  <c r="Y13" i="8"/>
  <c r="AD32" i="8"/>
  <c r="AF24" i="8"/>
  <c r="AF28" i="8" s="1"/>
  <c r="V18" i="8"/>
  <c r="O15" i="8"/>
  <c r="O19" i="8" s="1"/>
  <c r="AE35" i="8"/>
  <c r="AG27" i="8"/>
  <c r="V23" i="8"/>
  <c r="O17" i="8"/>
  <c r="AF36" i="8"/>
  <c r="T34" i="8"/>
  <c r="AH31" i="8"/>
  <c r="V26" i="8"/>
  <c r="AA36" i="8"/>
  <c r="O34" i="8"/>
  <c r="AC31" i="8"/>
  <c r="Q26" i="8"/>
  <c r="AE23" i="8"/>
  <c r="S18" i="8"/>
  <c r="AG15" i="8"/>
  <c r="AG19" i="8" s="1"/>
  <c r="U13" i="8"/>
  <c r="V32" i="8"/>
  <c r="X24" i="8"/>
  <c r="X28" i="8" s="1"/>
  <c r="Q18" i="8"/>
  <c r="AJ14" i="8"/>
  <c r="W35" i="8"/>
  <c r="Y27" i="8"/>
  <c r="Q23" i="8"/>
  <c r="AJ16" i="8"/>
  <c r="AB13" i="8"/>
  <c r="N8" i="8"/>
  <c r="AF34" i="8"/>
  <c r="T32" i="8"/>
  <c r="AH26" i="8"/>
  <c r="AM36" i="8"/>
  <c r="AA34" i="8"/>
  <c r="O32" i="8"/>
  <c r="AC26" i="8"/>
  <c r="Q24" i="8"/>
  <c r="Q28" i="8" s="1"/>
  <c r="AE18" i="8"/>
  <c r="S16" i="8"/>
  <c r="AG13" i="8"/>
  <c r="T33" i="8"/>
  <c r="T37" i="8" s="1"/>
  <c r="V25" i="8"/>
  <c r="AG18" i="8"/>
  <c r="Z15" i="8"/>
  <c r="Z19" i="8" s="1"/>
  <c r="U36" i="8"/>
  <c r="W31" i="8"/>
  <c r="AG23" i="8"/>
  <c r="Z17" i="8"/>
  <c r="R14" i="8"/>
  <c r="AB34" i="8"/>
  <c r="P32" i="8"/>
  <c r="AD26" i="8"/>
  <c r="AI36" i="8"/>
  <c r="W34" i="8"/>
  <c r="AK31" i="8"/>
  <c r="Y26" i="8"/>
  <c r="AM23" i="8"/>
  <c r="AA18" i="8"/>
  <c r="O16" i="8"/>
  <c r="AC13" i="8"/>
  <c r="AL32" i="8"/>
  <c r="N25" i="8"/>
  <c r="AB18" i="8"/>
  <c r="T15" i="8"/>
  <c r="T19" i="8" s="1"/>
  <c r="AM35" i="8"/>
  <c r="O31" i="8"/>
  <c r="AB23" i="8"/>
  <c r="T17" i="8"/>
  <c r="AM13" i="8"/>
  <c r="V8" i="8"/>
  <c r="R8" i="8"/>
  <c r="Z32" i="8"/>
  <c r="P35" i="8"/>
  <c r="X13" i="8"/>
  <c r="X15" i="8"/>
  <c r="X19" i="8" s="1"/>
  <c r="P25" i="8"/>
  <c r="AK24" i="8"/>
  <c r="AK28" i="8" s="1"/>
  <c r="AH34" i="8"/>
  <c r="S13" i="8"/>
  <c r="S15" i="8"/>
  <c r="S19" i="8" s="1"/>
  <c r="N31" i="8"/>
  <c r="AI27" i="8"/>
  <c r="AM14" i="8"/>
  <c r="P17" i="8"/>
  <c r="P22" i="8"/>
  <c r="AJ27" i="8"/>
  <c r="AE27" i="8"/>
  <c r="AI14" i="8"/>
  <c r="AK16" i="8"/>
  <c r="AK18" i="8"/>
  <c r="AL34" i="8"/>
  <c r="AJ22" i="8"/>
  <c r="AC16" i="8"/>
  <c r="V13" i="8"/>
  <c r="AI7" i="8"/>
  <c r="Y32" i="8"/>
  <c r="AA24" i="8"/>
  <c r="AA28" i="8" s="1"/>
  <c r="R18" i="8"/>
  <c r="AD7" i="8"/>
  <c r="R5" i="8"/>
  <c r="Q9" i="8"/>
  <c r="AK5" i="8"/>
  <c r="AF14" i="8"/>
  <c r="AD6" i="8"/>
  <c r="AD10" i="8" s="1"/>
  <c r="R4" i="8"/>
  <c r="AG6" i="8"/>
  <c r="AG10" i="8" s="1"/>
  <c r="P9" i="8"/>
  <c r="X33" i="8"/>
  <c r="X37" i="8" s="1"/>
  <c r="Z25" i="8"/>
  <c r="AJ18" i="8"/>
  <c r="AB15" i="8"/>
  <c r="AB19" i="8" s="1"/>
  <c r="AA9" i="8"/>
  <c r="AI35" i="8"/>
  <c r="AK27" i="8"/>
  <c r="Y23" i="8"/>
  <c r="AL15" i="8"/>
  <c r="AL19" i="8" s="1"/>
  <c r="AJ6" i="8"/>
  <c r="AJ10" i="8" s="1"/>
  <c r="X4" i="8"/>
  <c r="AC7" i="8"/>
  <c r="Q5" i="8"/>
  <c r="N9" i="8"/>
  <c r="AJ5" i="8"/>
  <c r="Z14" i="8"/>
  <c r="AC6" i="8"/>
  <c r="AC10" i="8" s="1"/>
  <c r="Q4" i="8"/>
  <c r="N13" i="8"/>
  <c r="V34" i="8"/>
  <c r="X26" i="8"/>
  <c r="Z22" i="8"/>
  <c r="R16" i="8"/>
  <c r="AM9" i="8"/>
  <c r="AG36" i="8"/>
  <c r="AI31" i="8"/>
  <c r="O24" i="8"/>
  <c r="O28" i="8" s="1"/>
  <c r="AH17" i="8"/>
  <c r="V7" i="8"/>
  <c r="AJ4" i="8"/>
  <c r="AA8" i="8"/>
  <c r="AC5" i="8"/>
  <c r="P13" i="8"/>
  <c r="V6" i="8"/>
  <c r="V10" i="8" s="1"/>
  <c r="AL16" i="8"/>
  <c r="Y6" i="8"/>
  <c r="Y10" i="8" s="1"/>
  <c r="Z36" i="8"/>
  <c r="AB31" i="8"/>
  <c r="AK23" i="8"/>
  <c r="AD17" i="8"/>
  <c r="V14" i="8"/>
  <c r="AC8" i="8"/>
  <c r="AM33" i="8"/>
  <c r="AM37" i="8" s="1"/>
  <c r="O26" i="8"/>
  <c r="S22" i="8"/>
  <c r="R9" i="8"/>
  <c r="AL5" i="8"/>
  <c r="AK14" i="8"/>
  <c r="AE6" i="8"/>
  <c r="AE10" i="8" s="1"/>
  <c r="S4" i="8"/>
  <c r="X7" i="8"/>
  <c r="AL4" i="8"/>
  <c r="AE8" i="8"/>
  <c r="AE5" i="8"/>
  <c r="AA5" i="8"/>
  <c r="R27" i="8"/>
  <c r="S33" i="8"/>
  <c r="S37" i="8" s="1"/>
  <c r="Z35" i="8"/>
  <c r="U35" i="8"/>
  <c r="Y22" i="8"/>
  <c r="AJ26" i="8"/>
  <c r="AK32" i="8"/>
  <c r="T9" i="8"/>
  <c r="AB25" i="8"/>
  <c r="W25" i="8"/>
  <c r="AF35" i="8"/>
  <c r="AI13" i="8"/>
  <c r="AI15" i="8"/>
  <c r="AI19" i="8" s="1"/>
  <c r="X25" i="8"/>
  <c r="S25" i="8"/>
  <c r="X35" i="8"/>
  <c r="AD13" i="8"/>
  <c r="AD15" i="8"/>
  <c r="AD19" i="8" s="1"/>
  <c r="N27" i="8"/>
  <c r="O22" i="8"/>
  <c r="AH15" i="8"/>
  <c r="AH19" i="8" s="1"/>
  <c r="AE9" i="8"/>
  <c r="Q36" i="8"/>
  <c r="S31" i="8"/>
  <c r="AD23" i="8"/>
  <c r="AG16" i="8"/>
  <c r="N7" i="8"/>
  <c r="AB4" i="8"/>
  <c r="AK7" i="8"/>
  <c r="U5" i="8"/>
  <c r="V9" i="8"/>
  <c r="N6" i="8"/>
  <c r="V15" i="8"/>
  <c r="V19" i="8" s="1"/>
  <c r="Q6" i="8"/>
  <c r="AJ7" i="8"/>
  <c r="R32" i="8"/>
  <c r="V24" i="8"/>
  <c r="V28" i="8" s="1"/>
  <c r="N18" i="8"/>
  <c r="AG14" i="8"/>
  <c r="AK8" i="8"/>
  <c r="AC34" i="8"/>
  <c r="AE26" i="8"/>
  <c r="AD22" i="8"/>
  <c r="AH9" i="8"/>
  <c r="T6" i="8"/>
  <c r="T10" i="8" s="1"/>
  <c r="AB16" i="8"/>
  <c r="AM6" i="8"/>
  <c r="AM10" i="8" s="1"/>
  <c r="AA4" i="8"/>
  <c r="AH7" i="8"/>
  <c r="T5" i="8"/>
  <c r="U9" i="8"/>
  <c r="AM5" i="8"/>
  <c r="AM8" i="8"/>
  <c r="AH8" i="8"/>
  <c r="P33" i="8"/>
  <c r="P37" i="8" s="1"/>
  <c r="R25" i="8"/>
  <c r="AD18" i="8"/>
  <c r="W15" i="8"/>
  <c r="W19" i="8" s="1"/>
  <c r="W9" i="8"/>
  <c r="AA35" i="8"/>
  <c r="AC27" i="8"/>
  <c r="T23" i="8"/>
  <c r="P15" i="8"/>
  <c r="P19" i="8" s="1"/>
  <c r="AF6" i="8"/>
  <c r="AF10" i="8" s="1"/>
  <c r="T4" i="8"/>
  <c r="Y7" i="8"/>
  <c r="AM4" i="8"/>
  <c r="AF8" i="8"/>
  <c r="AF5" i="8"/>
  <c r="AE13" i="8"/>
  <c r="S5" i="8"/>
  <c r="T35" i="8"/>
  <c r="P23" i="8"/>
  <c r="AM7" i="8"/>
  <c r="AI24" i="8"/>
  <c r="AI28" i="8" s="1"/>
  <c r="AL7" i="8"/>
  <c r="O6" i="8"/>
  <c r="AH6" i="8"/>
  <c r="AH10" i="8" s="1"/>
  <c r="AA7" i="8"/>
  <c r="R7" i="8"/>
  <c r="Y5" i="8"/>
  <c r="AK6" i="8"/>
  <c r="AK10" i="8" s="1"/>
  <c r="Q17" i="8"/>
  <c r="AM22" i="8"/>
  <c r="U25" i="8"/>
  <c r="N33" i="8"/>
  <c r="N37" i="8" s="1"/>
  <c r="AI32" i="8"/>
  <c r="AM16" i="8"/>
  <c r="AH22" i="8"/>
  <c r="AM24" i="8"/>
  <c r="AM28" i="8" s="1"/>
  <c r="AL35" i="8"/>
  <c r="AG35" i="8"/>
  <c r="AK22" i="8"/>
  <c r="AH27" i="8"/>
  <c r="AI33" i="8"/>
  <c r="AI37" i="8" s="1"/>
  <c r="AH35" i="8"/>
  <c r="AC35" i="8"/>
  <c r="AG22" i="8"/>
  <c r="Z27" i="8"/>
  <c r="AA33" i="8"/>
  <c r="AA37" i="8" s="1"/>
  <c r="AB9" i="8"/>
  <c r="AB24" i="8"/>
  <c r="AB28" i="8" s="1"/>
  <c r="T18" i="8"/>
  <c r="AL14" i="8"/>
  <c r="O9" i="8"/>
  <c r="AK34" i="8"/>
  <c r="AM26" i="8"/>
  <c r="AI22" i="8"/>
  <c r="Z13" i="8"/>
  <c r="X6" i="8"/>
  <c r="X10" i="8" s="1"/>
  <c r="W17" i="8"/>
  <c r="Q7" i="8"/>
  <c r="AE4" i="8"/>
  <c r="P8" i="8"/>
  <c r="X5" i="8"/>
  <c r="AC9" i="8"/>
  <c r="AK4" i="8"/>
  <c r="AJ35" i="8"/>
  <c r="AL27" i="8"/>
  <c r="Z23" i="8"/>
  <c r="S17" i="8"/>
  <c r="AL13" i="8"/>
  <c r="U8" i="8"/>
  <c r="W33" i="8"/>
  <c r="W37" i="8" s="1"/>
  <c r="Y25" i="8"/>
  <c r="AH18" i="8"/>
  <c r="AB8" i="8"/>
  <c r="AD5" i="8"/>
  <c r="T13" i="8"/>
  <c r="W6" i="8"/>
  <c r="W10" i="8" s="1"/>
  <c r="R17" i="8"/>
  <c r="P7" i="8"/>
  <c r="AD4" i="8"/>
  <c r="O8" i="8"/>
  <c r="W5" i="8"/>
  <c r="AI5" i="8"/>
  <c r="AH36" i="8"/>
  <c r="AJ31" i="8"/>
  <c r="P24" i="8"/>
  <c r="P28" i="8" s="1"/>
  <c r="AI17" i="8"/>
  <c r="AB14" i="8"/>
  <c r="AG8" i="8"/>
  <c r="U34" i="8"/>
  <c r="W26" i="8"/>
  <c r="X22" i="8"/>
  <c r="Z9" i="8"/>
  <c r="P6" i="8"/>
  <c r="AF15" i="8"/>
  <c r="AF19" i="8" s="1"/>
  <c r="AI6" i="8"/>
  <c r="AI10" i="8" s="1"/>
  <c r="W4" i="8"/>
  <c r="AB7" i="8"/>
  <c r="P5" i="8"/>
  <c r="AG7" i="8"/>
  <c r="AF9" i="8"/>
  <c r="N34" i="8"/>
  <c r="P26" i="8"/>
  <c r="T22" i="8"/>
  <c r="AM15" i="8"/>
  <c r="AM19" i="8" s="1"/>
  <c r="AI9" i="8"/>
  <c r="Y36" i="8"/>
  <c r="AA31" i="8"/>
  <c r="AJ23" i="8"/>
  <c r="AB17" i="8"/>
  <c r="AF4" i="8"/>
  <c r="R6" i="8"/>
  <c r="Y4" i="8"/>
  <c r="AE14" i="8"/>
  <c r="AF16" i="8"/>
  <c r="AF18" i="8"/>
  <c r="AB27" i="8"/>
  <c r="W27" i="8"/>
  <c r="AA14" i="8"/>
  <c r="Z16" i="8"/>
  <c r="Z18" i="8"/>
  <c r="Z33" i="8"/>
  <c r="Z37" i="8" s="1"/>
  <c r="U33" i="8"/>
  <c r="U37" i="8" s="1"/>
  <c r="Y17" i="8"/>
  <c r="X23" i="8"/>
  <c r="AK25" i="8"/>
  <c r="V33" i="8"/>
  <c r="V37" i="8" s="1"/>
  <c r="Q33" i="8"/>
  <c r="Q37" i="8" s="1"/>
  <c r="U17" i="8"/>
  <c r="R23" i="8"/>
  <c r="AC25" i="8"/>
  <c r="AH13" i="8"/>
  <c r="AF23" i="8"/>
  <c r="X17" i="8"/>
  <c r="Q14" i="8"/>
  <c r="Y8" i="8"/>
  <c r="AE33" i="8"/>
  <c r="AE37" i="8" s="1"/>
  <c r="AG25" i="8"/>
  <c r="N22" i="8"/>
  <c r="AJ8" i="8"/>
  <c r="AH5" i="8"/>
  <c r="P14" i="8"/>
  <c r="AA6" i="8"/>
  <c r="AA10" i="8" s="1"/>
  <c r="O4" i="8"/>
  <c r="T7" i="8"/>
  <c r="AH4" i="8"/>
  <c r="W7" i="8"/>
  <c r="W13" i="8"/>
  <c r="AD34" i="8"/>
  <c r="AF26" i="8"/>
  <c r="AE22" i="8"/>
  <c r="X16" i="8"/>
  <c r="Q13" i="8"/>
  <c r="AE7" i="8"/>
  <c r="Q32" i="8"/>
  <c r="T24" i="8"/>
  <c r="T28" i="8" s="1"/>
  <c r="AM17" i="8"/>
  <c r="Z7" i="8"/>
  <c r="N5" i="8"/>
  <c r="AI8" i="8"/>
  <c r="AG5" i="8"/>
  <c r="AJ13" i="8"/>
  <c r="Z6" i="8"/>
  <c r="Z10" i="8" s="1"/>
  <c r="N4" i="8"/>
  <c r="S7" i="8"/>
  <c r="AG4" i="8"/>
  <c r="AC4" i="8"/>
  <c r="AB35" i="8"/>
  <c r="AD27" i="8"/>
  <c r="U23" i="8"/>
  <c r="N17" i="8"/>
  <c r="AF13" i="8"/>
  <c r="Q8" i="8"/>
  <c r="O33" i="8"/>
  <c r="O37" i="8" s="1"/>
  <c r="Q25" i="8"/>
  <c r="AC18" i="8"/>
  <c r="T8" i="8"/>
  <c r="Z5" i="8"/>
  <c r="AG9" i="8"/>
  <c r="S6" i="8"/>
  <c r="S10" i="8" s="1"/>
  <c r="V16" i="8"/>
  <c r="AL6" i="8"/>
  <c r="AL10" i="8" s="1"/>
  <c r="Z4" i="8"/>
  <c r="O7" i="8"/>
  <c r="Z8" i="8"/>
  <c r="AH32" i="8"/>
  <c r="AJ24" i="8"/>
  <c r="AJ28" i="8" s="1"/>
  <c r="Y18" i="8"/>
  <c r="R15" i="8"/>
  <c r="R19" i="8" s="1"/>
  <c r="S9" i="8"/>
  <c r="S35" i="8"/>
  <c r="U27" i="8"/>
  <c r="N23" i="8"/>
  <c r="U14" i="8"/>
  <c r="AB6" i="8"/>
  <c r="AB10" i="8" s="1"/>
  <c r="P4" i="8"/>
  <c r="U7" i="8"/>
  <c r="AI4" i="8"/>
  <c r="X8" i="8"/>
  <c r="AB5" i="8"/>
  <c r="AL9" i="8"/>
  <c r="U6" i="8"/>
  <c r="U10" i="8" s="1"/>
  <c r="W8" i="8"/>
  <c r="V27" i="8"/>
  <c r="AH16" i="8"/>
  <c r="AA13" i="8"/>
  <c r="AG32" i="8"/>
  <c r="X18" i="8"/>
  <c r="V5" i="8"/>
  <c r="Y9" i="8"/>
  <c r="AA15" i="8"/>
  <c r="AA19" i="8" s="1"/>
  <c r="V4" i="8"/>
  <c r="O5" i="8"/>
  <c r="U4" i="8"/>
  <c r="S8" i="8"/>
  <c r="AD9" i="8"/>
  <c r="Q16" i="8"/>
  <c r="B24" i="7"/>
  <c r="B43" i="29" l="1"/>
  <c r="N10" i="8"/>
  <c r="P10" i="8"/>
  <c r="Q10" i="8"/>
  <c r="R10" i="8"/>
  <c r="O10" i="8"/>
  <c r="B25" i="7"/>
  <c r="B44" i="29" l="1"/>
  <c r="O11" i="8"/>
  <c r="AK29" i="8"/>
  <c r="AJ20" i="8"/>
  <c r="AI38" i="8"/>
  <c r="AM11" i="8"/>
  <c r="AF29" i="8"/>
  <c r="U11" i="8"/>
  <c r="Q29" i="8"/>
  <c r="P20" i="8"/>
  <c r="AD38" i="8"/>
  <c r="AF38" i="8"/>
  <c r="AE29" i="8"/>
  <c r="AJ11" i="8"/>
  <c r="U38" i="8"/>
  <c r="AE20" i="8"/>
  <c r="X29" i="8"/>
  <c r="AA29" i="8"/>
  <c r="P38" i="8"/>
  <c r="P29" i="8"/>
  <c r="AH38" i="8"/>
  <c r="AM38" i="8"/>
  <c r="W29" i="8"/>
  <c r="T38" i="8"/>
  <c r="V11" i="8"/>
  <c r="AI29" i="8"/>
  <c r="O38" i="8"/>
  <c r="AJ38" i="8"/>
  <c r="S29" i="8"/>
  <c r="AD29" i="8"/>
  <c r="AG20" i="8"/>
  <c r="AB11" i="8"/>
  <c r="U29" i="8"/>
  <c r="AF11" i="8"/>
  <c r="R38" i="8"/>
  <c r="Z38" i="8"/>
  <c r="AA11" i="8"/>
  <c r="Y38" i="8"/>
  <c r="Z29" i="8"/>
  <c r="AK20" i="8"/>
  <c r="N11" i="8"/>
  <c r="Z11" i="8"/>
  <c r="AG38" i="8"/>
  <c r="AL11" i="8"/>
  <c r="AC38" i="8"/>
  <c r="Y29" i="8"/>
  <c r="AB38" i="8"/>
  <c r="AG11" i="8"/>
  <c r="W38" i="8"/>
  <c r="Q20" i="8"/>
  <c r="AG29" i="8"/>
  <c r="O29" i="8"/>
  <c r="AA38" i="8"/>
  <c r="V38" i="8"/>
  <c r="U20" i="8"/>
  <c r="AL38" i="8"/>
  <c r="AL29" i="8"/>
  <c r="AF20" i="8"/>
  <c r="AJ29" i="8"/>
  <c r="AK38" i="8"/>
  <c r="N29" i="8"/>
  <c r="AC29" i="8"/>
  <c r="N20" i="8"/>
  <c r="AB20" i="8"/>
  <c r="AH29" i="8"/>
  <c r="AI20" i="8"/>
  <c r="AI11" i="8"/>
  <c r="AH20" i="8"/>
  <c r="S11" i="8"/>
  <c r="O20" i="8"/>
  <c r="T11" i="8"/>
  <c r="X38" i="8"/>
  <c r="AH11" i="8"/>
  <c r="Y20" i="8"/>
  <c r="AC11" i="8"/>
  <c r="N38" i="8"/>
  <c r="Z20" i="8"/>
  <c r="S38" i="8"/>
  <c r="AB29" i="8"/>
  <c r="X20" i="8"/>
  <c r="V20" i="8"/>
  <c r="Q38" i="8"/>
  <c r="S20" i="8"/>
  <c r="Q11" i="8"/>
  <c r="W11" i="8"/>
  <c r="T29" i="8"/>
  <c r="R29" i="8"/>
  <c r="AD11" i="8"/>
  <c r="AE11" i="8"/>
  <c r="W20" i="8"/>
  <c r="AM29" i="8"/>
  <c r="AM20" i="8"/>
  <c r="AE38" i="8"/>
  <c r="Y11" i="8"/>
  <c r="V29" i="8"/>
  <c r="R11" i="8"/>
  <c r="AC20" i="8"/>
  <c r="T20" i="8"/>
  <c r="AL20" i="8"/>
  <c r="AD20" i="8"/>
  <c r="AK11" i="8"/>
  <c r="X11" i="8"/>
  <c r="R20" i="8"/>
  <c r="AA20" i="8"/>
  <c r="B26" i="7"/>
  <c r="B45" i="29" l="1"/>
  <c r="B27" i="7"/>
  <c r="B46" i="29" l="1"/>
  <c r="B28" i="7"/>
  <c r="B47" i="29" l="1"/>
  <c r="B29" i="7"/>
  <c r="B48" i="29" l="1"/>
  <c r="B30" i="7"/>
  <c r="B49" i="29" l="1"/>
  <c r="B31" i="7"/>
  <c r="B50" i="29" l="1"/>
  <c r="B32" i="7"/>
  <c r="B51" i="29" l="1"/>
  <c r="B33" i="7"/>
  <c r="B52" i="29" l="1"/>
  <c r="B34" i="7"/>
  <c r="B53" i="29" l="1"/>
  <c r="B35" i="7"/>
  <c r="B54" i="29" l="1"/>
  <c r="B36" i="7"/>
  <c r="B55" i="29" l="1"/>
  <c r="B37" i="7"/>
  <c r="B56" i="29" l="1"/>
  <c r="B38" i="7"/>
  <c r="B57" i="29" l="1"/>
  <c r="B39" i="7"/>
  <c r="B58" i="29" l="1"/>
  <c r="B40" i="7"/>
  <c r="B59" i="29" l="1"/>
  <c r="B41" i="7"/>
  <c r="B60" i="29" l="1"/>
  <c r="B42" i="7"/>
  <c r="B61" i="29" l="1"/>
  <c r="B43" i="7"/>
  <c r="B62" i="29" l="1"/>
  <c r="B44" i="7"/>
  <c r="B45" i="7" l="1"/>
  <c r="B46" i="7" l="1"/>
  <c r="B47" i="7" l="1"/>
  <c r="B48" i="7" l="1"/>
  <c r="B49" i="7" l="1"/>
  <c r="B50" i="7" l="1"/>
  <c r="B51" i="7" l="1"/>
  <c r="B52" i="7" l="1"/>
  <c r="B53" i="7" l="1"/>
  <c r="B54" i="7" l="1"/>
  <c r="B55" i="7" l="1"/>
  <c r="B56" i="7" l="1"/>
  <c r="B57" i="7" l="1"/>
  <c r="B58" i="7" s="1"/>
  <c r="B59" i="7" l="1"/>
  <c r="B60" i="7" l="1"/>
  <c r="B61" i="7" l="1"/>
  <c r="B62" i="7" l="1"/>
  <c r="B63" i="7" l="1"/>
  <c r="B64" i="7" l="1"/>
  <c r="B65" i="7" l="1"/>
  <c r="B66" i="7" l="1"/>
  <c r="B67" i="7" l="1"/>
  <c r="B68" i="7" l="1"/>
  <c r="J8" i="26"/>
  <c r="K8" i="26" s="1"/>
  <c r="A8" i="26" s="1"/>
  <c r="J7" i="26"/>
  <c r="K7" i="26" s="1"/>
  <c r="A7" i="26" s="1"/>
  <c r="J5" i="26"/>
  <c r="K5" i="26" s="1"/>
  <c r="A5" i="26" s="1"/>
  <c r="J4" i="26"/>
  <c r="K4" i="26" s="1"/>
  <c r="A4" i="26" s="1"/>
  <c r="J6" i="26"/>
  <c r="K6" i="26" s="1"/>
  <c r="A6" i="26" s="1"/>
  <c r="B69" i="7" l="1"/>
  <c r="AJ18" i="26"/>
  <c r="AF18" i="26"/>
  <c r="AB18" i="26"/>
  <c r="X18" i="26"/>
  <c r="T18" i="26"/>
  <c r="P18" i="26"/>
  <c r="AM17" i="26"/>
  <c r="AI17" i="26"/>
  <c r="AE17" i="26"/>
  <c r="AA17" i="26"/>
  <c r="W17" i="26"/>
  <c r="S17" i="26"/>
  <c r="O17" i="26"/>
  <c r="AL16" i="26"/>
  <c r="AL19" i="26" s="1"/>
  <c r="AH16" i="26"/>
  <c r="AH19" i="26" s="1"/>
  <c r="AD16" i="26"/>
  <c r="AD19" i="26" s="1"/>
  <c r="Z16" i="26"/>
  <c r="V16" i="26"/>
  <c r="V19" i="26" s="1"/>
  <c r="R16" i="26"/>
  <c r="R19" i="26" s="1"/>
  <c r="N16" i="26"/>
  <c r="N19" i="26" s="1"/>
  <c r="AK15" i="26"/>
  <c r="AG15" i="26"/>
  <c r="AC15" i="26"/>
  <c r="Y15" i="26"/>
  <c r="U15" i="26"/>
  <c r="Q15" i="26"/>
  <c r="AJ14" i="26"/>
  <c r="AF14" i="26"/>
  <c r="AB14" i="26"/>
  <c r="X14" i="26"/>
  <c r="T14" i="26"/>
  <c r="P14" i="26"/>
  <c r="AM13" i="26"/>
  <c r="AI13" i="26"/>
  <c r="AE13" i="26"/>
  <c r="AA13" i="26"/>
  <c r="W13" i="26"/>
  <c r="S13" i="26"/>
  <c r="O13" i="26"/>
  <c r="AK9" i="26"/>
  <c r="AG9" i="26"/>
  <c r="AC9" i="26"/>
  <c r="Y9" i="26"/>
  <c r="U9" i="26"/>
  <c r="Q9" i="26"/>
  <c r="AJ8" i="26"/>
  <c r="AF8" i="26"/>
  <c r="AB8" i="26"/>
  <c r="X8" i="26"/>
  <c r="T8" i="26"/>
  <c r="P8" i="26"/>
  <c r="AM7" i="26"/>
  <c r="AM10" i="26" s="1"/>
  <c r="AI7" i="26"/>
  <c r="AI10" i="26" s="1"/>
  <c r="AE7" i="26"/>
  <c r="AE10" i="26" s="1"/>
  <c r="AA7" i="26"/>
  <c r="W7" i="26"/>
  <c r="S7" i="26"/>
  <c r="S10" i="26" s="1"/>
  <c r="O7" i="26"/>
  <c r="AL6" i="26"/>
  <c r="AH6" i="26"/>
  <c r="AD6" i="26"/>
  <c r="Z6" i="26"/>
  <c r="V6" i="26"/>
  <c r="R6" i="26"/>
  <c r="N6" i="26"/>
  <c r="AK5" i="26"/>
  <c r="AG5" i="26"/>
  <c r="AC5" i="26"/>
  <c r="Y5" i="26"/>
  <c r="U5" i="26"/>
  <c r="Q5" i="26"/>
  <c r="AM18" i="26"/>
  <c r="AI18" i="26"/>
  <c r="AE18" i="26"/>
  <c r="AA18" i="26"/>
  <c r="W18" i="26"/>
  <c r="S18" i="26"/>
  <c r="O18" i="26"/>
  <c r="AL17" i="26"/>
  <c r="AH17" i="26"/>
  <c r="AD17" i="26"/>
  <c r="Z17" i="26"/>
  <c r="V17" i="26"/>
  <c r="R17" i="26"/>
  <c r="N17" i="26"/>
  <c r="AK16" i="26"/>
  <c r="AK19" i="26" s="1"/>
  <c r="AG16" i="26"/>
  <c r="AG19" i="26" s="1"/>
  <c r="AC16" i="26"/>
  <c r="AC19" i="26" s="1"/>
  <c r="Y16" i="26"/>
  <c r="U16" i="26"/>
  <c r="Q16" i="26"/>
  <c r="Q19" i="26" s="1"/>
  <c r="AJ15" i="26"/>
  <c r="AF15" i="26"/>
  <c r="AB15" i="26"/>
  <c r="X15" i="26"/>
  <c r="T15" i="26"/>
  <c r="P15" i="26"/>
  <c r="AM14" i="26"/>
  <c r="AI14" i="26"/>
  <c r="AE14" i="26"/>
  <c r="AA14" i="26"/>
  <c r="W14" i="26"/>
  <c r="S14" i="26"/>
  <c r="O14" i="26"/>
  <c r="AL13" i="26"/>
  <c r="AH13" i="26"/>
  <c r="AD13" i="26"/>
  <c r="Z13" i="26"/>
  <c r="V13" i="26"/>
  <c r="R13" i="26"/>
  <c r="N13" i="26"/>
  <c r="AJ9" i="26"/>
  <c r="AL18" i="26"/>
  <c r="AH18" i="26"/>
  <c r="AD18" i="26"/>
  <c r="Z18" i="26"/>
  <c r="V18" i="26"/>
  <c r="R18" i="26"/>
  <c r="N18" i="26"/>
  <c r="AK17" i="26"/>
  <c r="AG17" i="26"/>
  <c r="AC17" i="26"/>
  <c r="Y17" i="26"/>
  <c r="U17" i="26"/>
  <c r="Q17" i="26"/>
  <c r="AJ16" i="26"/>
  <c r="AJ19" i="26" s="1"/>
  <c r="AF16" i="26"/>
  <c r="AF19" i="26" s="1"/>
  <c r="AB16" i="26"/>
  <c r="AB19" i="26" s="1"/>
  <c r="X16" i="26"/>
  <c r="T16" i="26"/>
  <c r="T19" i="26" s="1"/>
  <c r="P16" i="26"/>
  <c r="P19" i="26" s="1"/>
  <c r="AM15" i="26"/>
  <c r="AI15" i="26"/>
  <c r="AE15" i="26"/>
  <c r="AA15" i="26"/>
  <c r="AK18" i="26"/>
  <c r="AG18" i="26"/>
  <c r="AC18" i="26"/>
  <c r="Y18" i="26"/>
  <c r="U18" i="26"/>
  <c r="Q18" i="26"/>
  <c r="AJ17" i="26"/>
  <c r="AF17" i="26"/>
  <c r="AB17" i="26"/>
  <c r="X17" i="26"/>
  <c r="T17" i="26"/>
  <c r="P17" i="26"/>
  <c r="AM16" i="26"/>
  <c r="AM19" i="26" s="1"/>
  <c r="AI16" i="26"/>
  <c r="AI19" i="26" s="1"/>
  <c r="AE16" i="26"/>
  <c r="AE19" i="26" s="1"/>
  <c r="AA16" i="26"/>
  <c r="W16" i="26"/>
  <c r="W19" i="26" s="1"/>
  <c r="AL15" i="26"/>
  <c r="W15" i="26"/>
  <c r="O15" i="26"/>
  <c r="AL14" i="26"/>
  <c r="AD14" i="26"/>
  <c r="V14" i="26"/>
  <c r="N14" i="26"/>
  <c r="AF13" i="26"/>
  <c r="X13" i="26"/>
  <c r="P13" i="26"/>
  <c r="AM9" i="26"/>
  <c r="AF9" i="26"/>
  <c r="AA9" i="26"/>
  <c r="V9" i="26"/>
  <c r="P9" i="26"/>
  <c r="AK8" i="26"/>
  <c r="AE8" i="26"/>
  <c r="Z8" i="26"/>
  <c r="U8" i="26"/>
  <c r="N7" i="26"/>
  <c r="N10" i="26" s="1"/>
  <c r="AJ6" i="26"/>
  <c r="AE6" i="26"/>
  <c r="Y6" i="26"/>
  <c r="O6" i="26"/>
  <c r="X5" i="26"/>
  <c r="AJ4" i="26"/>
  <c r="P4" i="26"/>
  <c r="S16" i="26"/>
  <c r="S19" i="26" s="1"/>
  <c r="AH15" i="26"/>
  <c r="V15" i="26"/>
  <c r="N15" i="26"/>
  <c r="AK14" i="26"/>
  <c r="AC14" i="26"/>
  <c r="U14" i="26"/>
  <c r="AK13" i="26"/>
  <c r="AC13" i="26"/>
  <c r="U13" i="26"/>
  <c r="AL9" i="26"/>
  <c r="AE9" i="26"/>
  <c r="Z9" i="26"/>
  <c r="T9" i="26"/>
  <c r="O9" i="26"/>
  <c r="AI8" i="26"/>
  <c r="AD8" i="26"/>
  <c r="Y8" i="26"/>
  <c r="S8" i="26"/>
  <c r="N8" i="26"/>
  <c r="AH7" i="26"/>
  <c r="AH10" i="26" s="1"/>
  <c r="AC7" i="26"/>
  <c r="AC10" i="26" s="1"/>
  <c r="X7" i="26"/>
  <c r="R7" i="26"/>
  <c r="R10" i="26" s="1"/>
  <c r="AI6" i="26"/>
  <c r="AC6" i="26"/>
  <c r="X6" i="26"/>
  <c r="S6" i="26"/>
  <c r="AM5" i="26"/>
  <c r="AH5" i="26"/>
  <c r="AB5" i="26"/>
  <c r="W5" i="26"/>
  <c r="R5" i="26"/>
  <c r="AM4" i="26"/>
  <c r="AI4" i="26"/>
  <c r="AE4" i="26"/>
  <c r="AA4" i="26"/>
  <c r="W4" i="26"/>
  <c r="S4" i="26"/>
  <c r="O4" i="26"/>
  <c r="AL5" i="26"/>
  <c r="AF5" i="26"/>
  <c r="AA5" i="26"/>
  <c r="V5" i="26"/>
  <c r="P5" i="26"/>
  <c r="AL4" i="26"/>
  <c r="AH4" i="26"/>
  <c r="AD4" i="26"/>
  <c r="Z4" i="26"/>
  <c r="V4" i="26"/>
  <c r="R4" i="26"/>
  <c r="N4" i="26"/>
  <c r="AI5" i="26"/>
  <c r="S5" i="26"/>
  <c r="AF4" i="26"/>
  <c r="T4" i="26"/>
  <c r="O16" i="26"/>
  <c r="AD15" i="26"/>
  <c r="S15" i="26"/>
  <c r="AH14" i="26"/>
  <c r="Z14" i="26"/>
  <c r="R14" i="26"/>
  <c r="AJ13" i="26"/>
  <c r="AB13" i="26"/>
  <c r="T13" i="26"/>
  <c r="AI9" i="26"/>
  <c r="AD9" i="26"/>
  <c r="X9" i="26"/>
  <c r="S9" i="26"/>
  <c r="N9" i="26"/>
  <c r="AM8" i="26"/>
  <c r="AH8" i="26"/>
  <c r="AC8" i="26"/>
  <c r="W8" i="26"/>
  <c r="R8" i="26"/>
  <c r="AL7" i="26"/>
  <c r="AL10" i="26" s="1"/>
  <c r="AG7" i="26"/>
  <c r="AG10" i="26" s="1"/>
  <c r="AB7" i="26"/>
  <c r="AB10" i="26" s="1"/>
  <c r="V7" i="26"/>
  <c r="V10" i="26" s="1"/>
  <c r="Q7" i="26"/>
  <c r="Q10" i="26" s="1"/>
  <c r="AM6" i="26"/>
  <c r="AG6" i="26"/>
  <c r="AB6" i="26"/>
  <c r="W6" i="26"/>
  <c r="Q6" i="26"/>
  <c r="Z15" i="26"/>
  <c r="R15" i="26"/>
  <c r="AG14" i="26"/>
  <c r="Y14" i="26"/>
  <c r="Q14" i="26"/>
  <c r="AG13" i="26"/>
  <c r="Y13" i="26"/>
  <c r="Q13" i="26"/>
  <c r="AH9" i="26"/>
  <c r="AB9" i="26"/>
  <c r="W9" i="26"/>
  <c r="R9" i="26"/>
  <c r="AL8" i="26"/>
  <c r="AG8" i="26"/>
  <c r="AA8" i="26"/>
  <c r="V8" i="26"/>
  <c r="Q8" i="26"/>
  <c r="AK7" i="26"/>
  <c r="AK10" i="26" s="1"/>
  <c r="AF7" i="26"/>
  <c r="AF10" i="26" s="1"/>
  <c r="Z7" i="26"/>
  <c r="U7" i="26"/>
  <c r="P7" i="26"/>
  <c r="AK6" i="26"/>
  <c r="AF6" i="26"/>
  <c r="AA6" i="26"/>
  <c r="U6" i="26"/>
  <c r="P6" i="26"/>
  <c r="AJ5" i="26"/>
  <c r="AE5" i="26"/>
  <c r="Z5" i="26"/>
  <c r="T5" i="26"/>
  <c r="O5" i="26"/>
  <c r="AK4" i="26"/>
  <c r="AG4" i="26"/>
  <c r="AC4" i="26"/>
  <c r="Y4" i="26"/>
  <c r="U4" i="26"/>
  <c r="Q4" i="26"/>
  <c r="O8" i="26"/>
  <c r="AJ7" i="26"/>
  <c r="AJ10" i="26" s="1"/>
  <c r="AD7" i="26"/>
  <c r="AD10" i="26" s="1"/>
  <c r="Y7" i="26"/>
  <c r="T7" i="26"/>
  <c r="T10" i="26" s="1"/>
  <c r="T6" i="26"/>
  <c r="AD5" i="26"/>
  <c r="N5" i="26"/>
  <c r="AB4" i="26"/>
  <c r="X4" i="26"/>
  <c r="Z10" i="26" l="1"/>
  <c r="O19" i="26"/>
  <c r="B70" i="7"/>
  <c r="W10" i="26"/>
  <c r="AA19" i="26"/>
  <c r="AA10" i="26"/>
  <c r="P10" i="26"/>
  <c r="X10" i="26"/>
  <c r="U19" i="26"/>
  <c r="O10" i="26"/>
  <c r="Y10" i="26"/>
  <c r="U10" i="26"/>
  <c r="X19" i="26"/>
  <c r="Y19" i="26"/>
  <c r="Z19" i="26"/>
  <c r="Z20" i="26" l="1"/>
  <c r="Y20" i="26"/>
  <c r="B71" i="7"/>
  <c r="U11" i="26"/>
  <c r="O11" i="26"/>
  <c r="P11" i="26"/>
  <c r="AG20" i="26"/>
  <c r="AA20" i="26"/>
  <c r="AF11" i="26"/>
  <c r="AG11" i="26"/>
  <c r="W11" i="26"/>
  <c r="W20" i="26"/>
  <c r="X20" i="26"/>
  <c r="AJ11" i="26"/>
  <c r="T20" i="26"/>
  <c r="AI11" i="26"/>
  <c r="AI20" i="26"/>
  <c r="AD11" i="26"/>
  <c r="AL20" i="26"/>
  <c r="AK20" i="26"/>
  <c r="AE20" i="26"/>
  <c r="AH20" i="26"/>
  <c r="Q20" i="26"/>
  <c r="R11" i="26"/>
  <c r="T11" i="26"/>
  <c r="AD20" i="26"/>
  <c r="AC20" i="26"/>
  <c r="N11" i="26"/>
  <c r="S11" i="26"/>
  <c r="AC11" i="26"/>
  <c r="AK11" i="26"/>
  <c r="V20" i="26"/>
  <c r="U20" i="26"/>
  <c r="X11" i="26"/>
  <c r="R20" i="26"/>
  <c r="AF20" i="26"/>
  <c r="AL11" i="26"/>
  <c r="AH11" i="26"/>
  <c r="N20" i="26"/>
  <c r="AB20" i="26"/>
  <c r="S20" i="26"/>
  <c r="AB11" i="26"/>
  <c r="Y11" i="26"/>
  <c r="AE11" i="26"/>
  <c r="AJ20" i="26"/>
  <c r="V11" i="26"/>
  <c r="AA11" i="26"/>
  <c r="P20" i="26"/>
  <c r="Q11" i="26"/>
  <c r="O20" i="26"/>
  <c r="AM11" i="26"/>
  <c r="AM20" i="26"/>
  <c r="Z11" i="26"/>
  <c r="B72" i="7" l="1"/>
  <c r="B73" i="7" l="1"/>
  <c r="B74" i="7" l="1"/>
  <c r="B75" i="7" l="1"/>
  <c r="J42" i="29" l="1"/>
  <c r="K42" i="29" s="1"/>
  <c r="A42" i="29" s="1"/>
  <c r="J52" i="29"/>
  <c r="K52" i="29" s="1"/>
  <c r="A52" i="29" s="1"/>
  <c r="J20" i="29"/>
  <c r="K20" i="29" s="1"/>
  <c r="A20" i="29" s="1"/>
  <c r="J34" i="29"/>
  <c r="K34" i="29" s="1"/>
  <c r="A34" i="29" s="1"/>
  <c r="J17" i="29"/>
  <c r="K17" i="29" s="1"/>
  <c r="A17" i="29" s="1"/>
  <c r="J18" i="29"/>
  <c r="K18" i="29" s="1"/>
  <c r="A18" i="29" s="1"/>
  <c r="J13" i="29"/>
  <c r="K13" i="29" s="1"/>
  <c r="A13" i="29" s="1"/>
  <c r="J54" i="29"/>
  <c r="K54" i="29" s="1"/>
  <c r="A54" i="29" s="1"/>
  <c r="J58" i="29"/>
  <c r="K58" i="29" s="1"/>
  <c r="A58" i="29" s="1"/>
  <c r="J15" i="29"/>
  <c r="K15" i="29" s="1"/>
  <c r="A15" i="29" s="1"/>
  <c r="J53" i="29"/>
  <c r="K53" i="29" s="1"/>
  <c r="A53" i="29" s="1"/>
  <c r="J6" i="29"/>
  <c r="K6" i="29" s="1"/>
  <c r="A6" i="29" s="1"/>
  <c r="J48" i="29"/>
  <c r="K48" i="29" s="1"/>
  <c r="A48" i="29" s="1"/>
  <c r="J25" i="29"/>
  <c r="K25" i="29" s="1"/>
  <c r="A25" i="29" s="1"/>
  <c r="J7" i="29"/>
  <c r="K7" i="29" s="1"/>
  <c r="A7" i="29" s="1"/>
  <c r="J44" i="29"/>
  <c r="K44" i="29" s="1"/>
  <c r="A44" i="29" s="1"/>
  <c r="J57" i="29"/>
  <c r="K57" i="29" s="1"/>
  <c r="A57" i="29" s="1"/>
  <c r="J41" i="29"/>
  <c r="K41" i="29" s="1"/>
  <c r="A41" i="29" s="1"/>
  <c r="J4" i="29"/>
  <c r="K4" i="29" s="1"/>
  <c r="A4" i="29" s="1"/>
  <c r="J45" i="29"/>
  <c r="K45" i="29" s="1"/>
  <c r="A45" i="29" s="1"/>
  <c r="J56" i="29"/>
  <c r="K56" i="29" s="1"/>
  <c r="A56" i="29" s="1"/>
  <c r="J8" i="29"/>
  <c r="K8" i="29" s="1"/>
  <c r="A8" i="29" s="1"/>
  <c r="J60" i="29"/>
  <c r="K60" i="29" s="1"/>
  <c r="A60" i="29" s="1"/>
  <c r="J33" i="29"/>
  <c r="K33" i="29" s="1"/>
  <c r="A33" i="29" s="1"/>
  <c r="J16" i="29"/>
  <c r="K16" i="29" s="1"/>
  <c r="A16" i="29" s="1"/>
  <c r="J24" i="29"/>
  <c r="K24" i="29" s="1"/>
  <c r="A24" i="29" s="1"/>
  <c r="J32" i="29"/>
  <c r="K32" i="29" s="1"/>
  <c r="A32" i="29" s="1"/>
  <c r="J39" i="29"/>
  <c r="K39" i="29" s="1"/>
  <c r="A39" i="29" s="1"/>
  <c r="J59" i="29"/>
  <c r="K59" i="29" s="1"/>
  <c r="A59" i="29" s="1"/>
  <c r="J43" i="29"/>
  <c r="K43" i="29" s="1"/>
  <c r="A43" i="29" s="1"/>
  <c r="J47" i="29"/>
  <c r="K47" i="29" s="1"/>
  <c r="A47" i="29" s="1"/>
  <c r="J62" i="29"/>
  <c r="K62" i="29" s="1"/>
  <c r="A62" i="29" s="1"/>
  <c r="J9" i="29"/>
  <c r="K9" i="29" s="1"/>
  <c r="A9" i="29" s="1"/>
  <c r="J26" i="29"/>
  <c r="K26" i="29" s="1"/>
  <c r="A26" i="29" s="1"/>
  <c r="J5" i="29"/>
  <c r="K5" i="29" s="1"/>
  <c r="A5" i="29" s="1"/>
  <c r="J40" i="29"/>
  <c r="K40" i="29" s="1"/>
  <c r="A40" i="29" s="1"/>
  <c r="J55" i="29"/>
  <c r="K55" i="29" s="1"/>
  <c r="A55" i="29" s="1"/>
  <c r="J49" i="29"/>
  <c r="K49" i="29" s="1"/>
  <c r="A49" i="29" s="1"/>
  <c r="J19" i="29"/>
  <c r="K19" i="29" s="1"/>
  <c r="A19" i="29" s="1"/>
  <c r="J10" i="29"/>
  <c r="K10" i="29" s="1"/>
  <c r="A10" i="29" s="1"/>
  <c r="J50" i="29"/>
  <c r="K50" i="29" s="1"/>
  <c r="A50" i="29" s="1"/>
  <c r="J35" i="29"/>
  <c r="K35" i="29" s="1"/>
  <c r="A35" i="29" s="1"/>
  <c r="J23" i="29"/>
  <c r="K23" i="29" s="1"/>
  <c r="A23" i="29" s="1"/>
  <c r="J29" i="29"/>
  <c r="K29" i="29" s="1"/>
  <c r="A29" i="29" s="1"/>
  <c r="J38" i="29"/>
  <c r="K38" i="29" s="1"/>
  <c r="A38" i="29" s="1"/>
  <c r="J36" i="29"/>
  <c r="K36" i="29" s="1"/>
  <c r="A36" i="29" s="1"/>
  <c r="J22" i="29"/>
  <c r="K22" i="29" s="1"/>
  <c r="A22" i="29" s="1"/>
  <c r="J11" i="29"/>
  <c r="K11" i="29" s="1"/>
  <c r="A11" i="29" s="1"/>
  <c r="J37" i="29"/>
  <c r="K37" i="29" s="1"/>
  <c r="A37" i="29" s="1"/>
  <c r="J30" i="29"/>
  <c r="K30" i="29" s="1"/>
  <c r="A30" i="29" s="1"/>
  <c r="J12" i="29"/>
  <c r="K12" i="29" s="1"/>
  <c r="A12" i="29" s="1"/>
  <c r="J61" i="29"/>
  <c r="K61" i="29" s="1"/>
  <c r="A61" i="29" s="1"/>
  <c r="J21" i="29"/>
  <c r="K21" i="29" s="1"/>
  <c r="A21" i="29" s="1"/>
  <c r="J28" i="29"/>
  <c r="K28" i="29" s="1"/>
  <c r="A28" i="29" s="1"/>
  <c r="J27" i="29"/>
  <c r="K27" i="29" s="1"/>
  <c r="A27" i="29" s="1"/>
  <c r="J46" i="29"/>
  <c r="K46" i="29" s="1"/>
  <c r="A46" i="29" s="1"/>
  <c r="J14" i="29"/>
  <c r="K14" i="29" s="1"/>
  <c r="A14" i="29" s="1"/>
  <c r="J51" i="29"/>
  <c r="K51" i="29" s="1"/>
  <c r="A51" i="29" s="1"/>
  <c r="J31" i="29"/>
  <c r="K31" i="29" s="1"/>
  <c r="A31" i="29" s="1"/>
  <c r="B76" i="7"/>
  <c r="AM36" i="29" l="1"/>
  <c r="AI36" i="29"/>
  <c r="AE36" i="29"/>
  <c r="AA36" i="29"/>
  <c r="W36" i="29"/>
  <c r="S36" i="29"/>
  <c r="O36" i="29"/>
  <c r="AK35" i="29"/>
  <c r="AG35" i="29"/>
  <c r="AC35" i="29"/>
  <c r="Y35" i="29"/>
  <c r="U35" i="29"/>
  <c r="Q35" i="29"/>
  <c r="AM34" i="29"/>
  <c r="AI34" i="29"/>
  <c r="AE34" i="29"/>
  <c r="AA34" i="29"/>
  <c r="W34" i="29"/>
  <c r="S34" i="29"/>
  <c r="O34" i="29"/>
  <c r="AK33" i="29"/>
  <c r="AK37" i="29" s="1"/>
  <c r="AG33" i="29"/>
  <c r="AG37" i="29" s="1"/>
  <c r="AC33" i="29"/>
  <c r="AC37" i="29" s="1"/>
  <c r="Y33" i="29"/>
  <c r="Y37" i="29" s="1"/>
  <c r="U33" i="29"/>
  <c r="U37" i="29" s="1"/>
  <c r="Q33" i="29"/>
  <c r="Q37" i="29" s="1"/>
  <c r="AM32" i="29"/>
  <c r="AI32" i="29"/>
  <c r="AE32" i="29"/>
  <c r="AA32" i="29"/>
  <c r="W32" i="29"/>
  <c r="S32" i="29"/>
  <c r="O32" i="29"/>
  <c r="AK31" i="29"/>
  <c r="AG31" i="29"/>
  <c r="AC31" i="29"/>
  <c r="Y31" i="29"/>
  <c r="U31" i="29"/>
  <c r="Q31" i="29"/>
  <c r="AM27" i="29"/>
  <c r="AI27" i="29"/>
  <c r="AE27" i="29"/>
  <c r="AA27" i="29"/>
  <c r="W27" i="29"/>
  <c r="S27" i="29"/>
  <c r="O27" i="29"/>
  <c r="AK26" i="29"/>
  <c r="AG26" i="29"/>
  <c r="AC26" i="29"/>
  <c r="Y26" i="29"/>
  <c r="U26" i="29"/>
  <c r="Q26" i="29"/>
  <c r="AM25" i="29"/>
  <c r="AI25" i="29"/>
  <c r="AE25" i="29"/>
  <c r="AA25" i="29"/>
  <c r="W25" i="29"/>
  <c r="S25" i="29"/>
  <c r="O25" i="29"/>
  <c r="AK24" i="29"/>
  <c r="AK28" i="29" s="1"/>
  <c r="AG24" i="29"/>
  <c r="AG28" i="29" s="1"/>
  <c r="AC24" i="29"/>
  <c r="AC28" i="29" s="1"/>
  <c r="Y24" i="29"/>
  <c r="Y28" i="29" s="1"/>
  <c r="U24" i="29"/>
  <c r="U28" i="29" s="1"/>
  <c r="Q24" i="29"/>
  <c r="Q28" i="29" s="1"/>
  <c r="AL36" i="29"/>
  <c r="AH36" i="29"/>
  <c r="AD36" i="29"/>
  <c r="Z36" i="29"/>
  <c r="V36" i="29"/>
  <c r="R36" i="29"/>
  <c r="N36" i="29"/>
  <c r="AJ35" i="29"/>
  <c r="AF35" i="29"/>
  <c r="AB35" i="29"/>
  <c r="X35" i="29"/>
  <c r="T35" i="29"/>
  <c r="P35" i="29"/>
  <c r="AL34" i="29"/>
  <c r="AH34" i="29"/>
  <c r="AD34" i="29"/>
  <c r="Z34" i="29"/>
  <c r="V34" i="29"/>
  <c r="R34" i="29"/>
  <c r="N34" i="29"/>
  <c r="AJ33" i="29"/>
  <c r="AJ37" i="29" s="1"/>
  <c r="AF33" i="29"/>
  <c r="AF37" i="29" s="1"/>
  <c r="AB33" i="29"/>
  <c r="AB37" i="29" s="1"/>
  <c r="X33" i="29"/>
  <c r="X37" i="29" s="1"/>
  <c r="T33" i="29"/>
  <c r="T37" i="29" s="1"/>
  <c r="P33" i="29"/>
  <c r="P37" i="29" s="1"/>
  <c r="AL32" i="29"/>
  <c r="AH32" i="29"/>
  <c r="AD32" i="29"/>
  <c r="Z32" i="29"/>
  <c r="V32" i="29"/>
  <c r="R32" i="29"/>
  <c r="N32" i="29"/>
  <c r="AJ31" i="29"/>
  <c r="AF31" i="29"/>
  <c r="AB31" i="29"/>
  <c r="X31" i="29"/>
  <c r="T31" i="29"/>
  <c r="P31" i="29"/>
  <c r="AL27" i="29"/>
  <c r="AH27" i="29"/>
  <c r="AD27" i="29"/>
  <c r="Z27" i="29"/>
  <c r="V27" i="29"/>
  <c r="R27" i="29"/>
  <c r="N27" i="29"/>
  <c r="AJ26" i="29"/>
  <c r="AF26" i="29"/>
  <c r="AB26" i="29"/>
  <c r="X26" i="29"/>
  <c r="T26" i="29"/>
  <c r="P26" i="29"/>
  <c r="AL25" i="29"/>
  <c r="AH25" i="29"/>
  <c r="AD25" i="29"/>
  <c r="Z25" i="29"/>
  <c r="V25" i="29"/>
  <c r="R25" i="29"/>
  <c r="N25" i="29"/>
  <c r="AJ24" i="29"/>
  <c r="AJ28" i="29" s="1"/>
  <c r="AF24" i="29"/>
  <c r="AF28" i="29" s="1"/>
  <c r="AB24" i="29"/>
  <c r="AB28" i="29" s="1"/>
  <c r="X24" i="29"/>
  <c r="X28" i="29" s="1"/>
  <c r="T24" i="29"/>
  <c r="T28" i="29" s="1"/>
  <c r="P24" i="29"/>
  <c r="P28" i="29" s="1"/>
  <c r="AL23" i="29"/>
  <c r="AH23" i="29"/>
  <c r="AD23" i="29"/>
  <c r="Z23" i="29"/>
  <c r="V23" i="29"/>
  <c r="R23" i="29"/>
  <c r="N23" i="29"/>
  <c r="AJ22" i="29"/>
  <c r="AF22" i="29"/>
  <c r="AB22" i="29"/>
  <c r="X22" i="29"/>
  <c r="T22" i="29"/>
  <c r="P22" i="29"/>
  <c r="AK18" i="29"/>
  <c r="AG18" i="29"/>
  <c r="AC18" i="29"/>
  <c r="Y18" i="29"/>
  <c r="U18" i="29"/>
  <c r="Q18" i="29"/>
  <c r="AK36" i="29"/>
  <c r="AG36" i="29"/>
  <c r="AC36" i="29"/>
  <c r="Y36" i="29"/>
  <c r="U36" i="29"/>
  <c r="Q36" i="29"/>
  <c r="AM35" i="29"/>
  <c r="AI35" i="29"/>
  <c r="AE35" i="29"/>
  <c r="AA35" i="29"/>
  <c r="W35" i="29"/>
  <c r="S35" i="29"/>
  <c r="O35" i="29"/>
  <c r="AK34" i="29"/>
  <c r="AG34" i="29"/>
  <c r="AC34" i="29"/>
  <c r="Y34" i="29"/>
  <c r="U34" i="29"/>
  <c r="Q34" i="29"/>
  <c r="AM33" i="29"/>
  <c r="AM37" i="29" s="1"/>
  <c r="AI33" i="29"/>
  <c r="AI37" i="29" s="1"/>
  <c r="AE33" i="29"/>
  <c r="AE37" i="29" s="1"/>
  <c r="AA33" i="29"/>
  <c r="AA37" i="29" s="1"/>
  <c r="W33" i="29"/>
  <c r="W37" i="29" s="1"/>
  <c r="S33" i="29"/>
  <c r="S37" i="29" s="1"/>
  <c r="O33" i="29"/>
  <c r="O37" i="29" s="1"/>
  <c r="AK32" i="29"/>
  <c r="AG32" i="29"/>
  <c r="AC32" i="29"/>
  <c r="Y32" i="29"/>
  <c r="U32" i="29"/>
  <c r="Q32" i="29"/>
  <c r="AM31" i="29"/>
  <c r="AI31" i="29"/>
  <c r="AE31" i="29"/>
  <c r="AA31" i="29"/>
  <c r="W31" i="29"/>
  <c r="S31" i="29"/>
  <c r="O31" i="29"/>
  <c r="AK27" i="29"/>
  <c r="AG27" i="29"/>
  <c r="AC27" i="29"/>
  <c r="Y27" i="29"/>
  <c r="U27" i="29"/>
  <c r="Q27" i="29"/>
  <c r="AM26" i="29"/>
  <c r="AI26" i="29"/>
  <c r="AE26" i="29"/>
  <c r="AA26" i="29"/>
  <c r="W26" i="29"/>
  <c r="S26" i="29"/>
  <c r="O26" i="29"/>
  <c r="AK25" i="29"/>
  <c r="AG25" i="29"/>
  <c r="AC25" i="29"/>
  <c r="Y25" i="29"/>
  <c r="U25" i="29"/>
  <c r="Q25" i="29"/>
  <c r="AM24" i="29"/>
  <c r="AM28" i="29" s="1"/>
  <c r="AI24" i="29"/>
  <c r="AI28" i="29" s="1"/>
  <c r="AE24" i="29"/>
  <c r="AE28" i="29" s="1"/>
  <c r="AA24" i="29"/>
  <c r="AA28" i="29" s="1"/>
  <c r="W24" i="29"/>
  <c r="W28" i="29" s="1"/>
  <c r="S24" i="29"/>
  <c r="S28" i="29" s="1"/>
  <c r="AJ36" i="29"/>
  <c r="AF36" i="29"/>
  <c r="AB36" i="29"/>
  <c r="X36" i="29"/>
  <c r="T36" i="29"/>
  <c r="P36" i="29"/>
  <c r="AL35" i="29"/>
  <c r="AH35" i="29"/>
  <c r="AD35" i="29"/>
  <c r="Z35" i="29"/>
  <c r="V35" i="29"/>
  <c r="R35" i="29"/>
  <c r="N35" i="29"/>
  <c r="AJ34" i="29"/>
  <c r="AF34" i="29"/>
  <c r="AB34" i="29"/>
  <c r="X34" i="29"/>
  <c r="T34" i="29"/>
  <c r="P34" i="29"/>
  <c r="AL33" i="29"/>
  <c r="AL37" i="29" s="1"/>
  <c r="AH33" i="29"/>
  <c r="AH37" i="29" s="1"/>
  <c r="AD33" i="29"/>
  <c r="AD37" i="29" s="1"/>
  <c r="Z33" i="29"/>
  <c r="Z37" i="29" s="1"/>
  <c r="V33" i="29"/>
  <c r="V37" i="29" s="1"/>
  <c r="R33" i="29"/>
  <c r="R37" i="29" s="1"/>
  <c r="N33" i="29"/>
  <c r="N37" i="29" s="1"/>
  <c r="AJ32" i="29"/>
  <c r="AF32" i="29"/>
  <c r="AB32" i="29"/>
  <c r="X32" i="29"/>
  <c r="T32" i="29"/>
  <c r="P32" i="29"/>
  <c r="AL31" i="29"/>
  <c r="AH31" i="29"/>
  <c r="AD31" i="29"/>
  <c r="Z31" i="29"/>
  <c r="V31" i="29"/>
  <c r="R31" i="29"/>
  <c r="N31" i="29"/>
  <c r="AJ27" i="29"/>
  <c r="AF27" i="29"/>
  <c r="AB27" i="29"/>
  <c r="X27" i="29"/>
  <c r="T27" i="29"/>
  <c r="P27" i="29"/>
  <c r="AL26" i="29"/>
  <c r="AH26" i="29"/>
  <c r="AD26" i="29"/>
  <c r="Z26" i="29"/>
  <c r="V26" i="29"/>
  <c r="R26" i="29"/>
  <c r="N26" i="29"/>
  <c r="AJ25" i="29"/>
  <c r="AF25" i="29"/>
  <c r="AB25" i="29"/>
  <c r="X25" i="29"/>
  <c r="T25" i="29"/>
  <c r="P25" i="29"/>
  <c r="AL24" i="29"/>
  <c r="AL28" i="29" s="1"/>
  <c r="AH24" i="29"/>
  <c r="AH28" i="29" s="1"/>
  <c r="AD24" i="29"/>
  <c r="AD28" i="29" s="1"/>
  <c r="Z24" i="29"/>
  <c r="Z28" i="29" s="1"/>
  <c r="V24" i="29"/>
  <c r="V28" i="29" s="1"/>
  <c r="R24" i="29"/>
  <c r="R28" i="29" s="1"/>
  <c r="N24" i="29"/>
  <c r="N28" i="29" s="1"/>
  <c r="AJ23" i="29"/>
  <c r="AF23" i="29"/>
  <c r="AB23" i="29"/>
  <c r="X23" i="29"/>
  <c r="T23" i="29"/>
  <c r="P23" i="29"/>
  <c r="AL22" i="29"/>
  <c r="AH22" i="29"/>
  <c r="AD22" i="29"/>
  <c r="Z22" i="29"/>
  <c r="V22" i="29"/>
  <c r="R22" i="29"/>
  <c r="N22" i="29"/>
  <c r="AM18" i="29"/>
  <c r="AI18" i="29"/>
  <c r="AE18" i="29"/>
  <c r="AA18" i="29"/>
  <c r="W18" i="29"/>
  <c r="S18" i="29"/>
  <c r="O24" i="29"/>
  <c r="O28" i="29" s="1"/>
  <c r="AG23" i="29"/>
  <c r="Y23" i="29"/>
  <c r="Q23" i="29"/>
  <c r="AI22" i="29"/>
  <c r="AA22" i="29"/>
  <c r="S22" i="29"/>
  <c r="AF18" i="29"/>
  <c r="X18" i="29"/>
  <c r="P18" i="29"/>
  <c r="AL17" i="29"/>
  <c r="AH17" i="29"/>
  <c r="AD17" i="29"/>
  <c r="Z17" i="29"/>
  <c r="V17" i="29"/>
  <c r="R17" i="29"/>
  <c r="N17" i="29"/>
  <c r="AJ16" i="29"/>
  <c r="AJ19" i="29" s="1"/>
  <c r="AF16" i="29"/>
  <c r="AF19" i="29" s="1"/>
  <c r="AB16" i="29"/>
  <c r="AB19" i="29" s="1"/>
  <c r="X16" i="29"/>
  <c r="X19" i="29" s="1"/>
  <c r="T16" i="29"/>
  <c r="T19" i="29" s="1"/>
  <c r="P16" i="29"/>
  <c r="P19" i="29" s="1"/>
  <c r="AL15" i="29"/>
  <c r="AH15" i="29"/>
  <c r="AD15" i="29"/>
  <c r="Z15" i="29"/>
  <c r="V15" i="29"/>
  <c r="R15" i="29"/>
  <c r="N15" i="29"/>
  <c r="AJ14" i="29"/>
  <c r="AF14" i="29"/>
  <c r="AB14" i="29"/>
  <c r="X14" i="29"/>
  <c r="T14" i="29"/>
  <c r="P14" i="29"/>
  <c r="AL13" i="29"/>
  <c r="AH13" i="29"/>
  <c r="AD13" i="29"/>
  <c r="Z13" i="29"/>
  <c r="V13" i="29"/>
  <c r="R13" i="29"/>
  <c r="N13" i="29"/>
  <c r="AL9" i="29"/>
  <c r="AH9" i="29"/>
  <c r="AD9" i="29"/>
  <c r="Z9" i="29"/>
  <c r="V9" i="29"/>
  <c r="R9" i="29"/>
  <c r="N9" i="29"/>
  <c r="AJ8" i="29"/>
  <c r="AF8" i="29"/>
  <c r="AB8" i="29"/>
  <c r="X8" i="29"/>
  <c r="T8" i="29"/>
  <c r="P8" i="29"/>
  <c r="AL7" i="29"/>
  <c r="AL10" i="29" s="1"/>
  <c r="AH7" i="29"/>
  <c r="AH10" i="29" s="1"/>
  <c r="AD7" i="29"/>
  <c r="AD10" i="29" s="1"/>
  <c r="Z7" i="29"/>
  <c r="Z10" i="29" s="1"/>
  <c r="V7" i="29"/>
  <c r="R7" i="29"/>
  <c r="N7" i="29"/>
  <c r="N10" i="29" s="1"/>
  <c r="AJ6" i="29"/>
  <c r="AF6" i="29"/>
  <c r="AB6" i="29"/>
  <c r="X6" i="29"/>
  <c r="T6" i="29"/>
  <c r="P6" i="29"/>
  <c r="AL5" i="29"/>
  <c r="AH5" i="29"/>
  <c r="AD5" i="29"/>
  <c r="Z5" i="29"/>
  <c r="V5" i="29"/>
  <c r="R5" i="29"/>
  <c r="N5" i="29"/>
  <c r="AJ4" i="29"/>
  <c r="AF4" i="29"/>
  <c r="AB4" i="29"/>
  <c r="X4" i="29"/>
  <c r="T4" i="29"/>
  <c r="P4" i="29"/>
  <c r="AM23" i="29"/>
  <c r="AE23" i="29"/>
  <c r="W23" i="29"/>
  <c r="O23" i="29"/>
  <c r="AG22" i="29"/>
  <c r="Y22" i="29"/>
  <c r="Q22" i="29"/>
  <c r="AL18" i="29"/>
  <c r="AD18" i="29"/>
  <c r="V18" i="29"/>
  <c r="O18" i="29"/>
  <c r="AK17" i="29"/>
  <c r="AG17" i="29"/>
  <c r="AC17" i="29"/>
  <c r="Y17" i="29"/>
  <c r="U17" i="29"/>
  <c r="Q17" i="29"/>
  <c r="AM16" i="29"/>
  <c r="AM19" i="29" s="1"/>
  <c r="AI16" i="29"/>
  <c r="AI19" i="29" s="1"/>
  <c r="AE16" i="29"/>
  <c r="AE19" i="29" s="1"/>
  <c r="AA16" i="29"/>
  <c r="AA19" i="29" s="1"/>
  <c r="W16" i="29"/>
  <c r="W19" i="29" s="1"/>
  <c r="S16" i="29"/>
  <c r="S19" i="29" s="1"/>
  <c r="O16" i="29"/>
  <c r="O19" i="29" s="1"/>
  <c r="AK15" i="29"/>
  <c r="AG15" i="29"/>
  <c r="AC15" i="29"/>
  <c r="Y15" i="29"/>
  <c r="U15" i="29"/>
  <c r="Q15" i="29"/>
  <c r="AM14" i="29"/>
  <c r="AI14" i="29"/>
  <c r="AE14" i="29"/>
  <c r="AA14" i="29"/>
  <c r="W14" i="29"/>
  <c r="S14" i="29"/>
  <c r="O14" i="29"/>
  <c r="AK13" i="29"/>
  <c r="AG13" i="29"/>
  <c r="AC13" i="29"/>
  <c r="Y13" i="29"/>
  <c r="U13" i="29"/>
  <c r="Q13" i="29"/>
  <c r="AK9" i="29"/>
  <c r="AG9" i="29"/>
  <c r="AC9" i="29"/>
  <c r="Y9" i="29"/>
  <c r="U9" i="29"/>
  <c r="Q9" i="29"/>
  <c r="AM8" i="29"/>
  <c r="AI8" i="29"/>
  <c r="AE8" i="29"/>
  <c r="AA8" i="29"/>
  <c r="W8" i="29"/>
  <c r="S8" i="29"/>
  <c r="O8" i="29"/>
  <c r="AK7" i="29"/>
  <c r="AK10" i="29" s="1"/>
  <c r="AG7" i="29"/>
  <c r="AG10" i="29" s="1"/>
  <c r="AC7" i="29"/>
  <c r="AC10" i="29" s="1"/>
  <c r="Y7" i="29"/>
  <c r="U7" i="29"/>
  <c r="Q7" i="29"/>
  <c r="AM6" i="29"/>
  <c r="AI6" i="29"/>
  <c r="AE6" i="29"/>
  <c r="AA6" i="29"/>
  <c r="W6" i="29"/>
  <c r="S6" i="29"/>
  <c r="O6" i="29"/>
  <c r="AK5" i="29"/>
  <c r="AG5" i="29"/>
  <c r="AC5" i="29"/>
  <c r="AK23" i="29"/>
  <c r="AC23" i="29"/>
  <c r="U23" i="29"/>
  <c r="AM22" i="29"/>
  <c r="AE22" i="29"/>
  <c r="W22" i="29"/>
  <c r="O22" i="29"/>
  <c r="AJ18" i="29"/>
  <c r="AB18" i="29"/>
  <c r="T18" i="29"/>
  <c r="N18" i="29"/>
  <c r="AJ17" i="29"/>
  <c r="AF17" i="29"/>
  <c r="AB17" i="29"/>
  <c r="X17" i="29"/>
  <c r="T17" i="29"/>
  <c r="P17" i="29"/>
  <c r="AL16" i="29"/>
  <c r="AL19" i="29" s="1"/>
  <c r="AH16" i="29"/>
  <c r="AH19" i="29" s="1"/>
  <c r="AD16" i="29"/>
  <c r="AD19" i="29" s="1"/>
  <c r="Z16" i="29"/>
  <c r="Z19" i="29" s="1"/>
  <c r="V16" i="29"/>
  <c r="V19" i="29" s="1"/>
  <c r="R16" i="29"/>
  <c r="N16" i="29"/>
  <c r="N19" i="29" s="1"/>
  <c r="AJ15" i="29"/>
  <c r="AF15" i="29"/>
  <c r="AB15" i="29"/>
  <c r="X15" i="29"/>
  <c r="T15" i="29"/>
  <c r="P15" i="29"/>
  <c r="AL14" i="29"/>
  <c r="AH14" i="29"/>
  <c r="AD14" i="29"/>
  <c r="Z14" i="29"/>
  <c r="V14" i="29"/>
  <c r="R14" i="29"/>
  <c r="N14" i="29"/>
  <c r="AJ13" i="29"/>
  <c r="AF13" i="29"/>
  <c r="AB13" i="29"/>
  <c r="X13" i="29"/>
  <c r="T13" i="29"/>
  <c r="P13" i="29"/>
  <c r="AJ9" i="29"/>
  <c r="AF9" i="29"/>
  <c r="AB9" i="29"/>
  <c r="X9" i="29"/>
  <c r="T9" i="29"/>
  <c r="P9" i="29"/>
  <c r="AL8" i="29"/>
  <c r="AH8" i="29"/>
  <c r="AD8" i="29"/>
  <c r="Z8" i="29"/>
  <c r="V8" i="29"/>
  <c r="R8" i="29"/>
  <c r="N8" i="29"/>
  <c r="AJ7" i="29"/>
  <c r="AJ10" i="29" s="1"/>
  <c r="AF7" i="29"/>
  <c r="AF10" i="29" s="1"/>
  <c r="AB7" i="29"/>
  <c r="AB10" i="29" s="1"/>
  <c r="X7" i="29"/>
  <c r="X10" i="29" s="1"/>
  <c r="T7" i="29"/>
  <c r="P7" i="29"/>
  <c r="AL6" i="29"/>
  <c r="AH6" i="29"/>
  <c r="AD6" i="29"/>
  <c r="Z6" i="29"/>
  <c r="V6" i="29"/>
  <c r="R6" i="29"/>
  <c r="N6" i="29"/>
  <c r="AJ5" i="29"/>
  <c r="AF5" i="29"/>
  <c r="AB5" i="29"/>
  <c r="X5" i="29"/>
  <c r="T5" i="29"/>
  <c r="P5" i="29"/>
  <c r="AL4" i="29"/>
  <c r="AH4" i="29"/>
  <c r="AD4" i="29"/>
  <c r="Z4" i="29"/>
  <c r="V4" i="29"/>
  <c r="R4" i="29"/>
  <c r="N4" i="29"/>
  <c r="AI23" i="29"/>
  <c r="AA23" i="29"/>
  <c r="U22" i="29"/>
  <c r="R18" i="29"/>
  <c r="AA17" i="29"/>
  <c r="AK16" i="29"/>
  <c r="AK19" i="29" s="1"/>
  <c r="U16" i="29"/>
  <c r="U19" i="29" s="1"/>
  <c r="AE15" i="29"/>
  <c r="O15" i="29"/>
  <c r="Y14" i="29"/>
  <c r="AI13" i="29"/>
  <c r="S13" i="29"/>
  <c r="AI9" i="29"/>
  <c r="S9" i="29"/>
  <c r="AC8" i="29"/>
  <c r="AM7" i="29"/>
  <c r="AM10" i="29" s="1"/>
  <c r="W7" i="29"/>
  <c r="W10" i="29" s="1"/>
  <c r="AG6" i="29"/>
  <c r="Q6" i="29"/>
  <c r="AA5" i="29"/>
  <c r="S5" i="29"/>
  <c r="AK4" i="29"/>
  <c r="AC4" i="29"/>
  <c r="U4" i="29"/>
  <c r="Q8" i="29"/>
  <c r="AK6" i="29"/>
  <c r="U5" i="29"/>
  <c r="W4" i="29"/>
  <c r="S23" i="29"/>
  <c r="AM17" i="29"/>
  <c r="W17" i="29"/>
  <c r="AG16" i="29"/>
  <c r="AG19" i="29" s="1"/>
  <c r="Q16" i="29"/>
  <c r="Q19" i="29" s="1"/>
  <c r="AA15" i="29"/>
  <c r="AK14" i="29"/>
  <c r="U14" i="29"/>
  <c r="AE13" i="29"/>
  <c r="O13" i="29"/>
  <c r="AE9" i="29"/>
  <c r="O9" i="29"/>
  <c r="Y8" i="29"/>
  <c r="AI7" i="29"/>
  <c r="AI10" i="29" s="1"/>
  <c r="S7" i="29"/>
  <c r="S10" i="29" s="1"/>
  <c r="AC6" i="29"/>
  <c r="AM5" i="29"/>
  <c r="Y5" i="29"/>
  <c r="Q5" i="29"/>
  <c r="AI4" i="29"/>
  <c r="AA4" i="29"/>
  <c r="S4" i="29"/>
  <c r="AG8" i="29"/>
  <c r="U6" i="29"/>
  <c r="AM4" i="29"/>
  <c r="O4" i="29"/>
  <c r="AK22" i="29"/>
  <c r="AH18" i="29"/>
  <c r="AI17" i="29"/>
  <c r="S17" i="29"/>
  <c r="AC16" i="29"/>
  <c r="AC19" i="29" s="1"/>
  <c r="AM15" i="29"/>
  <c r="W15" i="29"/>
  <c r="AG14" i="29"/>
  <c r="Q14" i="29"/>
  <c r="AA13" i="29"/>
  <c r="AA9" i="29"/>
  <c r="AK8" i="29"/>
  <c r="U8" i="29"/>
  <c r="AE7" i="29"/>
  <c r="AE10" i="29" s="1"/>
  <c r="O7" i="29"/>
  <c r="Y6" i="29"/>
  <c r="AI5" i="29"/>
  <c r="W5" i="29"/>
  <c r="O5" i="29"/>
  <c r="AG4" i="29"/>
  <c r="Y4" i="29"/>
  <c r="Q4" i="29"/>
  <c r="AC22" i="29"/>
  <c r="Z18" i="29"/>
  <c r="AE17" i="29"/>
  <c r="O17" i="29"/>
  <c r="Y16" i="29"/>
  <c r="AI15" i="29"/>
  <c r="S15" i="29"/>
  <c r="AC14" i="29"/>
  <c r="AM13" i="29"/>
  <c r="W13" i="29"/>
  <c r="AM9" i="29"/>
  <c r="W9" i="29"/>
  <c r="AA7" i="29"/>
  <c r="AA10" i="29" s="1"/>
  <c r="AE5" i="29"/>
  <c r="AE4" i="29"/>
  <c r="B77" i="7"/>
  <c r="K135" i="12"/>
  <c r="J260" i="12"/>
  <c r="J368" i="12"/>
  <c r="J207" i="12"/>
  <c r="K418" i="12"/>
  <c r="K324" i="12"/>
  <c r="K274" i="12"/>
  <c r="J151" i="12"/>
  <c r="K156" i="12"/>
  <c r="J432" i="12"/>
  <c r="J24" i="12"/>
  <c r="J212" i="12"/>
  <c r="J460" i="12"/>
  <c r="K104" i="12"/>
  <c r="J410" i="12"/>
  <c r="J454" i="12"/>
  <c r="K226" i="12"/>
  <c r="K405" i="12"/>
  <c r="J57" i="12"/>
  <c r="J354" i="12"/>
  <c r="J246" i="12"/>
  <c r="J73" i="12"/>
  <c r="K219" i="12"/>
  <c r="K435" i="12"/>
  <c r="J428" i="12"/>
  <c r="J174" i="12"/>
  <c r="K184" i="12"/>
  <c r="J17" i="12"/>
  <c r="J126" i="12"/>
  <c r="J170" i="12"/>
  <c r="J423" i="12"/>
  <c r="J465" i="12"/>
  <c r="K211" i="12"/>
  <c r="K427" i="12"/>
  <c r="J308" i="12"/>
  <c r="K438" i="12"/>
  <c r="K38" i="12"/>
  <c r="J421" i="12"/>
  <c r="J8" i="12"/>
  <c r="J483" i="12"/>
  <c r="K229" i="12"/>
  <c r="K406" i="12"/>
  <c r="K143" i="12"/>
  <c r="J20" i="12"/>
  <c r="K465" i="12"/>
  <c r="J88" i="12"/>
  <c r="J14" i="12"/>
  <c r="K151" i="12"/>
  <c r="K56" i="12"/>
  <c r="K114" i="12"/>
  <c r="K54" i="12"/>
  <c r="J330" i="12"/>
  <c r="K358" i="12"/>
  <c r="J274" i="12"/>
  <c r="J191" i="12"/>
  <c r="K330" i="12"/>
  <c r="K62" i="12"/>
  <c r="K29" i="12"/>
  <c r="J214" i="12"/>
  <c r="K417" i="12"/>
  <c r="K254" i="12"/>
  <c r="K164" i="12"/>
  <c r="J182" i="12"/>
  <c r="J395" i="12"/>
  <c r="K399" i="12"/>
  <c r="J341" i="12"/>
  <c r="K487" i="12"/>
  <c r="K413" i="12"/>
  <c r="K28" i="12"/>
  <c r="K444" i="12"/>
  <c r="K468" i="12"/>
  <c r="K194" i="12"/>
  <c r="J183" i="12"/>
  <c r="K147" i="12"/>
  <c r="J52" i="12"/>
  <c r="J86" i="12"/>
  <c r="J189" i="12"/>
  <c r="K64" i="12"/>
  <c r="K7" i="12"/>
  <c r="J22" i="12"/>
  <c r="J41" i="12"/>
  <c r="J87" i="12"/>
  <c r="K328" i="12"/>
  <c r="J482" i="12"/>
  <c r="J298" i="12"/>
  <c r="K32" i="12"/>
  <c r="J235" i="12"/>
  <c r="K428" i="12"/>
  <c r="J230" i="12"/>
  <c r="J356" i="12"/>
  <c r="J145" i="12"/>
  <c r="K343" i="12"/>
  <c r="J160" i="12"/>
  <c r="J404" i="12"/>
  <c r="K87" i="12"/>
  <c r="J360" i="12"/>
  <c r="J294" i="12"/>
  <c r="K446" i="12"/>
  <c r="K492" i="12"/>
  <c r="J30" i="12"/>
  <c r="J438" i="12"/>
  <c r="J127" i="12"/>
  <c r="K319" i="12"/>
  <c r="J492" i="12"/>
  <c r="K170" i="12"/>
  <c r="K459" i="12"/>
  <c r="K77" i="12"/>
  <c r="K216" i="12"/>
  <c r="J50" i="12"/>
  <c r="K288" i="12"/>
  <c r="J27" i="12"/>
  <c r="J484" i="12"/>
  <c r="J470" i="12"/>
  <c r="J287" i="12"/>
  <c r="K325" i="12"/>
  <c r="J167" i="12"/>
  <c r="J234" i="12"/>
  <c r="K460" i="12"/>
  <c r="J273" i="12"/>
  <c r="J411" i="12"/>
  <c r="K491" i="12"/>
  <c r="K258" i="12"/>
  <c r="K188" i="12"/>
  <c r="J90" i="12"/>
  <c r="K420" i="12"/>
  <c r="K102" i="12"/>
  <c r="J413" i="12"/>
  <c r="K273" i="12"/>
  <c r="J259" i="12"/>
  <c r="K182" i="12"/>
  <c r="J336" i="12"/>
  <c r="J445" i="12"/>
  <c r="J299" i="12"/>
  <c r="K51" i="12"/>
  <c r="K478" i="12"/>
  <c r="K230" i="12"/>
  <c r="K476" i="12"/>
  <c r="K360" i="12"/>
  <c r="J245" i="12"/>
  <c r="J296" i="12"/>
  <c r="K410" i="12"/>
  <c r="J83" i="12"/>
  <c r="J257" i="12"/>
  <c r="J144" i="12"/>
  <c r="K71" i="12"/>
  <c r="J39" i="12"/>
  <c r="J313" i="12"/>
  <c r="J166" i="12"/>
  <c r="K89" i="12"/>
  <c r="J108" i="12"/>
  <c r="J471" i="12"/>
  <c r="J463" i="12"/>
  <c r="J366" i="12"/>
  <c r="K266" i="12"/>
  <c r="K193" i="12"/>
  <c r="K201" i="12"/>
  <c r="K494" i="12"/>
  <c r="K246" i="12"/>
  <c r="K42" i="12"/>
  <c r="J150" i="12"/>
  <c r="K9" i="12"/>
  <c r="J222" i="12"/>
  <c r="K235" i="12"/>
  <c r="K249" i="12"/>
  <c r="K271" i="12"/>
  <c r="J92" i="12"/>
  <c r="K100" i="12"/>
  <c r="K141" i="12"/>
  <c r="K34" i="12"/>
  <c r="J248" i="12"/>
  <c r="K298" i="12"/>
  <c r="K372" i="12"/>
  <c r="J319" i="12"/>
  <c r="J21" i="12"/>
  <c r="K109" i="12"/>
  <c r="J290" i="12"/>
  <c r="K6" i="12"/>
  <c r="J397" i="12"/>
  <c r="K291" i="12"/>
  <c r="J178" i="12"/>
  <c r="J154" i="12"/>
  <c r="K415" i="12"/>
  <c r="J276" i="12"/>
  <c r="K464" i="12"/>
  <c r="K251" i="12"/>
  <c r="K139" i="12"/>
  <c r="J95" i="12"/>
  <c r="K383" i="12"/>
  <c r="J103" i="12"/>
  <c r="K203" i="12"/>
  <c r="K234" i="12"/>
  <c r="K300" i="12"/>
  <c r="K72" i="12"/>
  <c r="J32" i="12"/>
  <c r="J54" i="12"/>
  <c r="K207" i="12"/>
  <c r="K93" i="12"/>
  <c r="J416" i="12"/>
  <c r="J400" i="12"/>
  <c r="K484" i="12"/>
  <c r="K375" i="12"/>
  <c r="K49" i="12"/>
  <c r="J81" i="12"/>
  <c r="J102" i="12"/>
  <c r="K479" i="12"/>
  <c r="K68" i="12"/>
  <c r="J121" i="12"/>
  <c r="K432" i="12"/>
  <c r="K433" i="12"/>
  <c r="K332" i="12"/>
  <c r="J197" i="12"/>
  <c r="K218" i="12"/>
  <c r="K278" i="12"/>
  <c r="J217" i="12"/>
  <c r="K496" i="12"/>
  <c r="K243" i="12"/>
  <c r="K134" i="12"/>
  <c r="J96" i="12"/>
  <c r="K269" i="12"/>
  <c r="K239" i="12"/>
  <c r="K160" i="12"/>
  <c r="K228" i="12"/>
  <c r="J128" i="12"/>
  <c r="K5" i="12"/>
  <c r="J352" i="12"/>
  <c r="K90" i="12"/>
  <c r="J427" i="12"/>
  <c r="J98" i="12"/>
  <c r="K363" i="12"/>
  <c r="J204" i="12"/>
  <c r="J455" i="12"/>
  <c r="K461" i="12"/>
  <c r="J244" i="12"/>
  <c r="K458" i="12"/>
  <c r="J5" i="12"/>
  <c r="J157" i="12"/>
  <c r="K222" i="12"/>
  <c r="J141" i="12"/>
  <c r="K393" i="12"/>
  <c r="K322" i="12"/>
  <c r="J25" i="12"/>
  <c r="J306" i="12"/>
  <c r="K353" i="12"/>
  <c r="J479" i="12"/>
  <c r="K313" i="12"/>
  <c r="J192" i="12"/>
  <c r="K233" i="12"/>
  <c r="K326" i="12"/>
  <c r="K349" i="12"/>
  <c r="J249" i="12"/>
  <c r="J231" i="12"/>
  <c r="K359" i="12"/>
  <c r="K121" i="12"/>
  <c r="K264" i="12"/>
  <c r="K337" i="12"/>
  <c r="J311" i="12"/>
  <c r="J478" i="12"/>
  <c r="J269" i="12"/>
  <c r="J437" i="12"/>
  <c r="J82" i="12"/>
  <c r="J152" i="12"/>
  <c r="K385" i="12"/>
  <c r="K48" i="12"/>
  <c r="J370" i="12"/>
  <c r="K59" i="12"/>
  <c r="J250" i="12"/>
  <c r="J199" i="12"/>
  <c r="K453" i="12"/>
  <c r="K212" i="12"/>
  <c r="K191" i="12"/>
  <c r="K279" i="12"/>
  <c r="J436" i="12"/>
  <c r="J78" i="12"/>
  <c r="K261" i="12"/>
  <c r="J104" i="12"/>
  <c r="K412" i="12"/>
  <c r="K66" i="12"/>
  <c r="K352" i="12"/>
  <c r="K388" i="12"/>
  <c r="J419" i="12"/>
  <c r="J388" i="12"/>
  <c r="J69" i="12"/>
  <c r="J156" i="12"/>
  <c r="J93" i="12"/>
  <c r="J337" i="12"/>
  <c r="K119" i="12"/>
  <c r="J452" i="12"/>
  <c r="J307" i="12"/>
  <c r="K142" i="12"/>
  <c r="J225" i="12"/>
  <c r="J122" i="12"/>
  <c r="K303" i="12"/>
  <c r="J99" i="12"/>
  <c r="K339" i="12"/>
  <c r="J357" i="12"/>
  <c r="J325" i="12"/>
  <c r="K173" i="12"/>
  <c r="K25" i="12"/>
  <c r="J218" i="12"/>
  <c r="J342" i="12"/>
  <c r="J134" i="12"/>
  <c r="J441" i="12"/>
  <c r="K86" i="12"/>
  <c r="J51" i="12"/>
  <c r="J347" i="12"/>
  <c r="K213" i="12"/>
  <c r="K351" i="12"/>
  <c r="J335" i="12"/>
  <c r="J481" i="12"/>
  <c r="J179" i="12"/>
  <c r="J65" i="12"/>
  <c r="K171" i="12"/>
  <c r="K265" i="12"/>
  <c r="K16" i="12"/>
  <c r="K386" i="12"/>
  <c r="J243" i="12"/>
  <c r="K253" i="12"/>
  <c r="J300" i="12"/>
  <c r="J49" i="12"/>
  <c r="K401" i="12"/>
  <c r="K475" i="12"/>
  <c r="J55" i="12"/>
  <c r="J475" i="12"/>
  <c r="J147" i="12"/>
  <c r="J361" i="12"/>
  <c r="K392" i="12"/>
  <c r="K474" i="12"/>
  <c r="K60" i="12"/>
  <c r="K397" i="12"/>
  <c r="J56" i="12"/>
  <c r="K84" i="12"/>
  <c r="K131" i="12"/>
  <c r="K381" i="12"/>
  <c r="J424" i="12"/>
  <c r="K24" i="12"/>
  <c r="K347" i="12"/>
  <c r="K14" i="12"/>
  <c r="K498" i="12"/>
  <c r="K424" i="12"/>
  <c r="J348" i="12"/>
  <c r="K384" i="12"/>
  <c r="K96" i="12"/>
  <c r="J223" i="12"/>
  <c r="J241" i="12"/>
  <c r="K199" i="12"/>
  <c r="K436" i="12"/>
  <c r="K469" i="12"/>
  <c r="J229" i="12"/>
  <c r="J46" i="12"/>
  <c r="J408" i="12"/>
  <c r="J163" i="12"/>
  <c r="J94" i="12"/>
  <c r="K106" i="12"/>
  <c r="J220" i="12"/>
  <c r="K477" i="12"/>
  <c r="K183" i="12"/>
  <c r="J316" i="12"/>
  <c r="J499" i="12"/>
  <c r="K180" i="12"/>
  <c r="K281" i="12"/>
  <c r="J159" i="12"/>
  <c r="J206" i="12"/>
  <c r="K373" i="12"/>
  <c r="J392" i="12"/>
  <c r="J289" i="12"/>
  <c r="K57" i="12"/>
  <c r="J239" i="12"/>
  <c r="J226" i="12"/>
  <c r="K362" i="12"/>
  <c r="J282" i="12"/>
  <c r="K52" i="12"/>
  <c r="J312" i="12"/>
  <c r="K181" i="12"/>
  <c r="K209" i="12"/>
  <c r="K407" i="12"/>
  <c r="J63" i="12"/>
  <c r="J415" i="12"/>
  <c r="J434" i="12"/>
  <c r="K391" i="12"/>
  <c r="J363" i="12"/>
  <c r="K371" i="12"/>
  <c r="K443" i="12"/>
  <c r="J467" i="12"/>
  <c r="J186" i="12"/>
  <c r="K149" i="12"/>
  <c r="J406" i="12"/>
  <c r="K389" i="12"/>
  <c r="K364" i="12"/>
  <c r="K333" i="12"/>
  <c r="K473" i="12"/>
  <c r="J165" i="12"/>
  <c r="K40" i="12"/>
  <c r="J172" i="12"/>
  <c r="J18" i="12"/>
  <c r="J11" i="12"/>
  <c r="K236" i="12"/>
  <c r="J468" i="12"/>
  <c r="J331" i="12"/>
  <c r="K153" i="12"/>
  <c r="K387" i="12"/>
  <c r="J195" i="12"/>
  <c r="J247" i="12"/>
  <c r="J211" i="12"/>
  <c r="K136" i="12"/>
  <c r="K340" i="12"/>
  <c r="J187" i="12"/>
  <c r="J35" i="12"/>
  <c r="J47" i="12"/>
  <c r="K318" i="12"/>
  <c r="K348" i="12"/>
  <c r="K367" i="12"/>
  <c r="K20" i="12"/>
  <c r="J148" i="12"/>
  <c r="J215" i="12"/>
  <c r="K198" i="12"/>
  <c r="K455" i="12"/>
  <c r="K335" i="12"/>
  <c r="K21" i="12"/>
  <c r="K471" i="12"/>
  <c r="K338" i="12"/>
  <c r="K238" i="12"/>
  <c r="K296" i="12"/>
  <c r="K15" i="12"/>
  <c r="J440" i="12"/>
  <c r="J200" i="12"/>
  <c r="K396" i="12"/>
  <c r="J74" i="12"/>
  <c r="K356" i="12"/>
  <c r="K309" i="12"/>
  <c r="K445" i="12"/>
  <c r="K485" i="12"/>
  <c r="K175" i="12"/>
  <c r="K256" i="12"/>
  <c r="K489" i="12"/>
  <c r="K299" i="12"/>
  <c r="K76" i="12"/>
  <c r="J258" i="12"/>
  <c r="J295" i="12"/>
  <c r="K287" i="12"/>
  <c r="J184" i="12"/>
  <c r="K117" i="12"/>
  <c r="J242" i="12"/>
  <c r="K17" i="12"/>
  <c r="K185" i="12"/>
  <c r="J38" i="12"/>
  <c r="J493" i="12"/>
  <c r="J425" i="12"/>
  <c r="J6" i="12"/>
  <c r="K115" i="12"/>
  <c r="K105" i="12"/>
  <c r="J71" i="12"/>
  <c r="J375" i="12"/>
  <c r="K208" i="12"/>
  <c r="J292" i="12"/>
  <c r="K50" i="12"/>
  <c r="K122" i="12"/>
  <c r="J68" i="12"/>
  <c r="J196" i="12"/>
  <c r="J31" i="12"/>
  <c r="J345" i="12"/>
  <c r="J344" i="12"/>
  <c r="J403" i="12"/>
  <c r="K423" i="12"/>
  <c r="K110" i="12"/>
  <c r="K12" i="12"/>
  <c r="K357" i="12"/>
  <c r="J474" i="12"/>
  <c r="J278" i="12"/>
  <c r="J79" i="12"/>
  <c r="J283" i="12"/>
  <c r="J377" i="12"/>
  <c r="K133" i="12"/>
  <c r="K116" i="12"/>
  <c r="K390" i="12"/>
  <c r="J162" i="12"/>
  <c r="K43" i="12"/>
  <c r="K19" i="12"/>
  <c r="K63" i="12"/>
  <c r="K374" i="12"/>
  <c r="K429" i="12"/>
  <c r="K346" i="12"/>
  <c r="K58" i="12"/>
  <c r="K497" i="12"/>
  <c r="K73" i="12"/>
  <c r="K275" i="12"/>
  <c r="K190" i="12"/>
  <c r="K23" i="12"/>
  <c r="J155" i="12"/>
  <c r="K158" i="12"/>
  <c r="J213" i="12"/>
  <c r="J23" i="12"/>
  <c r="K221" i="12"/>
  <c r="J396" i="12"/>
  <c r="J332" i="12"/>
  <c r="J164" i="12"/>
  <c r="K137" i="12"/>
  <c r="K30" i="12"/>
  <c r="J461" i="12"/>
  <c r="J28" i="12"/>
  <c r="J236" i="12"/>
  <c r="K314" i="12"/>
  <c r="K457" i="12"/>
  <c r="J355" i="12"/>
  <c r="K260" i="12"/>
  <c r="K125" i="12"/>
  <c r="K277" i="12"/>
  <c r="J237" i="12"/>
  <c r="J495" i="12"/>
  <c r="J132" i="12"/>
  <c r="K463" i="12"/>
  <c r="K178" i="12"/>
  <c r="J26" i="12"/>
  <c r="K44" i="12"/>
  <c r="J181" i="12"/>
  <c r="J10" i="12"/>
  <c r="K320" i="12"/>
  <c r="J34" i="12"/>
  <c r="J326" i="12"/>
  <c r="J194" i="12"/>
  <c r="J318" i="12"/>
  <c r="K295" i="12"/>
  <c r="J149" i="12"/>
  <c r="K490" i="12"/>
  <c r="J137" i="12"/>
  <c r="K382" i="12"/>
  <c r="K163" i="12"/>
  <c r="J439" i="12"/>
  <c r="J136" i="12"/>
  <c r="J111" i="12"/>
  <c r="K378" i="12"/>
  <c r="J387" i="12"/>
  <c r="J394" i="12"/>
  <c r="K411" i="12"/>
  <c r="J254" i="12"/>
  <c r="K268" i="12"/>
  <c r="K140" i="12"/>
  <c r="K91" i="12"/>
  <c r="K88" i="12"/>
  <c r="K307" i="12"/>
  <c r="J115" i="12"/>
  <c r="J272" i="12"/>
  <c r="J462" i="12"/>
  <c r="J486" i="12"/>
  <c r="K83" i="12"/>
  <c r="J485" i="12"/>
  <c r="K130" i="12"/>
  <c r="J188" i="12"/>
  <c r="J323" i="12"/>
  <c r="J322" i="12"/>
  <c r="K99" i="12"/>
  <c r="K70" i="12"/>
  <c r="K101" i="12"/>
  <c r="J407" i="12"/>
  <c r="J256" i="12"/>
  <c r="J450" i="12"/>
  <c r="K27" i="12"/>
  <c r="J117" i="12"/>
  <c r="K437" i="12"/>
  <c r="K345" i="12"/>
  <c r="K165" i="12"/>
  <c r="J146" i="12"/>
  <c r="J77" i="12"/>
  <c r="J324" i="12"/>
  <c r="J409" i="12"/>
  <c r="K244" i="12"/>
  <c r="J106" i="12"/>
  <c r="K41" i="12"/>
  <c r="K466" i="12"/>
  <c r="J139" i="12"/>
  <c r="K321" i="12"/>
  <c r="K421" i="12"/>
  <c r="K293" i="12"/>
  <c r="K395" i="12"/>
  <c r="K327" i="12"/>
  <c r="K344" i="12"/>
  <c r="K270" i="12"/>
  <c r="J491" i="12"/>
  <c r="J42" i="12"/>
  <c r="K312" i="12"/>
  <c r="K22" i="12"/>
  <c r="K292" i="12"/>
  <c r="K55" i="12"/>
  <c r="K37" i="12"/>
  <c r="K439" i="12"/>
  <c r="K97" i="12"/>
  <c r="K223" i="12"/>
  <c r="K123" i="12"/>
  <c r="K305" i="12"/>
  <c r="J317" i="12"/>
  <c r="J480" i="12"/>
  <c r="K168" i="12"/>
  <c r="J281" i="12"/>
  <c r="J401" i="12"/>
  <c r="J198" i="12"/>
  <c r="K85" i="12"/>
  <c r="J418" i="12"/>
  <c r="J334" i="12"/>
  <c r="K177" i="12"/>
  <c r="J302" i="12"/>
  <c r="J60" i="12"/>
  <c r="J140" i="12"/>
  <c r="J277" i="12"/>
  <c r="K161" i="12"/>
  <c r="J119" i="12"/>
  <c r="J398" i="12"/>
  <c r="K225" i="12"/>
  <c r="J107" i="12"/>
  <c r="J359" i="12"/>
  <c r="J85" i="12"/>
  <c r="J171" i="12"/>
  <c r="K129" i="12"/>
  <c r="J264" i="12"/>
  <c r="K35" i="12"/>
  <c r="K336" i="12"/>
  <c r="K285" i="12"/>
  <c r="K124" i="12"/>
  <c r="K280" i="12"/>
  <c r="J209" i="12"/>
  <c r="K197" i="12"/>
  <c r="K341" i="12"/>
  <c r="K297" i="12"/>
  <c r="K94" i="12"/>
  <c r="K467" i="12"/>
  <c r="K408" i="12"/>
  <c r="J496" i="12"/>
  <c r="K257" i="12"/>
  <c r="J265" i="12"/>
  <c r="K92" i="12"/>
  <c r="J447" i="12"/>
  <c r="J369" i="12"/>
  <c r="J383" i="12"/>
  <c r="J466" i="12"/>
  <c r="J158" i="12"/>
  <c r="K462" i="12"/>
  <c r="K311" i="12"/>
  <c r="K10" i="12"/>
  <c r="K294" i="12"/>
  <c r="K47" i="12"/>
  <c r="J291" i="12"/>
  <c r="J473" i="12"/>
  <c r="K206" i="12"/>
  <c r="K282" i="12"/>
  <c r="J263" i="12"/>
  <c r="K33" i="12"/>
  <c r="J123" i="12"/>
  <c r="K162" i="12"/>
  <c r="K431" i="12"/>
  <c r="K146" i="12"/>
  <c r="J210" i="12"/>
  <c r="J433" i="12"/>
  <c r="J457" i="12"/>
  <c r="K127" i="12"/>
  <c r="K179" i="12"/>
  <c r="J367" i="12"/>
  <c r="J72" i="12"/>
  <c r="J266" i="12"/>
  <c r="J251" i="12"/>
  <c r="J365" i="12"/>
  <c r="K159" i="12"/>
  <c r="K103" i="12"/>
  <c r="K217" i="12"/>
  <c r="K483" i="12"/>
  <c r="J380" i="12"/>
  <c r="K61" i="12"/>
  <c r="J338" i="12"/>
  <c r="J414" i="12"/>
  <c r="K449" i="12"/>
  <c r="J255" i="12"/>
  <c r="K259" i="12"/>
  <c r="K369" i="12"/>
  <c r="K488" i="12"/>
  <c r="J124" i="12"/>
  <c r="K404" i="12"/>
  <c r="K65" i="12"/>
  <c r="K166" i="12"/>
  <c r="K290" i="12"/>
  <c r="K176" i="12"/>
  <c r="J16" i="12"/>
  <c r="J252" i="12"/>
  <c r="J44" i="12"/>
  <c r="J280" i="12"/>
  <c r="K289" i="12"/>
  <c r="J339" i="12"/>
  <c r="J105" i="12"/>
  <c r="K45" i="12"/>
  <c r="K174" i="12"/>
  <c r="K350" i="12"/>
  <c r="J173" i="12"/>
  <c r="J130" i="12"/>
  <c r="J358" i="12"/>
  <c r="J161" i="12"/>
  <c r="J297" i="12"/>
  <c r="K167" i="12"/>
  <c r="K267" i="12"/>
  <c r="K441" i="12"/>
  <c r="J497" i="12"/>
  <c r="J43" i="12"/>
  <c r="J67" i="12"/>
  <c r="J288" i="12"/>
  <c r="J382" i="12"/>
  <c r="J131" i="12"/>
  <c r="J113" i="12"/>
  <c r="J110" i="12"/>
  <c r="K79" i="12"/>
  <c r="K172" i="12"/>
  <c r="J405" i="12"/>
  <c r="K186" i="12"/>
  <c r="K98" i="12"/>
  <c r="K379" i="12"/>
  <c r="J271" i="12"/>
  <c r="J327" i="12"/>
  <c r="J381" i="12"/>
  <c r="K120" i="12"/>
  <c r="K231" i="12"/>
  <c r="K454" i="12"/>
  <c r="J36" i="12"/>
  <c r="K380" i="12"/>
  <c r="K82" i="12"/>
  <c r="J7" i="12"/>
  <c r="K315" i="12"/>
  <c r="J279" i="12"/>
  <c r="J142" i="12"/>
  <c r="J261" i="12"/>
  <c r="K262" i="12"/>
  <c r="K46" i="12"/>
  <c r="K189" i="12"/>
  <c r="J420" i="12"/>
  <c r="K472" i="12"/>
  <c r="K398" i="12"/>
  <c r="J91" i="12"/>
  <c r="J391" i="12"/>
  <c r="J329" i="12"/>
  <c r="J153" i="12"/>
  <c r="J238" i="12"/>
  <c r="J321" i="12"/>
  <c r="J76" i="12"/>
  <c r="J61" i="12"/>
  <c r="K451" i="12"/>
  <c r="K252" i="12"/>
  <c r="J48" i="12"/>
  <c r="J180" i="12"/>
  <c r="J205" i="12"/>
  <c r="J75" i="12"/>
  <c r="K304" i="12"/>
  <c r="J459" i="12"/>
  <c r="J37" i="12"/>
  <c r="K247" i="12"/>
  <c r="K286" i="12"/>
  <c r="K155" i="12"/>
  <c r="J224" i="12"/>
  <c r="J489" i="12"/>
  <c r="J402" i="12"/>
  <c r="K272" i="12"/>
  <c r="J305" i="12"/>
  <c r="J376" i="12"/>
  <c r="J97" i="12"/>
  <c r="J120" i="12"/>
  <c r="K284" i="12"/>
  <c r="K470" i="12"/>
  <c r="J201" i="12"/>
  <c r="K31" i="12"/>
  <c r="K499" i="12"/>
  <c r="K440" i="12"/>
  <c r="K128" i="12"/>
  <c r="J100" i="12"/>
  <c r="K456" i="12"/>
  <c r="K495" i="12"/>
  <c r="J303" i="12"/>
  <c r="K215" i="12"/>
  <c r="K195" i="12"/>
  <c r="J40" i="12"/>
  <c r="K434" i="12"/>
  <c r="J378" i="12"/>
  <c r="J464" i="12"/>
  <c r="J135" i="12"/>
  <c r="J390" i="12"/>
  <c r="K370" i="12"/>
  <c r="J114" i="12"/>
  <c r="J353" i="12"/>
  <c r="J70" i="12"/>
  <c r="J469" i="12"/>
  <c r="K205" i="12"/>
  <c r="K376" i="12"/>
  <c r="K107" i="12"/>
  <c r="K187" i="12"/>
  <c r="J448" i="12"/>
  <c r="J314" i="12"/>
  <c r="K69" i="12"/>
  <c r="J262" i="12"/>
  <c r="J138" i="12"/>
  <c r="J379" i="12"/>
  <c r="K481" i="12"/>
  <c r="K416" i="12"/>
  <c r="J412" i="12"/>
  <c r="J320" i="12"/>
  <c r="J216" i="12"/>
  <c r="J33" i="12"/>
  <c r="J453" i="12"/>
  <c r="J349" i="12"/>
  <c r="J84" i="12"/>
  <c r="J29" i="12"/>
  <c r="K241" i="12"/>
  <c r="K306" i="12"/>
  <c r="K452" i="12"/>
  <c r="K422" i="12"/>
  <c r="J177" i="12"/>
  <c r="K53" i="12"/>
  <c r="J185" i="12"/>
  <c r="K39" i="12"/>
  <c r="J371" i="12"/>
  <c r="K480" i="12"/>
  <c r="J253" i="12"/>
  <c r="J228" i="12"/>
  <c r="J477" i="12"/>
  <c r="J125" i="12"/>
  <c r="K334" i="12"/>
  <c r="K148" i="12"/>
  <c r="K145" i="12"/>
  <c r="K329" i="12"/>
  <c r="K245" i="12"/>
  <c r="K11" i="12"/>
  <c r="J89" i="12"/>
  <c r="K214" i="12"/>
  <c r="J118" i="12"/>
  <c r="K248" i="12"/>
  <c r="K144" i="12"/>
  <c r="J488" i="12"/>
  <c r="J328" i="12"/>
  <c r="K150" i="12"/>
  <c r="K450" i="12"/>
  <c r="J275" i="12"/>
  <c r="J285" i="12"/>
  <c r="J372" i="12"/>
  <c r="K442" i="12"/>
  <c r="J13" i="12"/>
  <c r="K95" i="12"/>
  <c r="J385" i="12"/>
  <c r="K78" i="12"/>
  <c r="K430" i="12"/>
  <c r="J62" i="12"/>
  <c r="K13" i="12"/>
  <c r="K409" i="12"/>
  <c r="K36" i="12"/>
  <c r="K8" i="12"/>
  <c r="J169" i="12"/>
  <c r="K192" i="12"/>
  <c r="K126" i="12"/>
  <c r="J293" i="12"/>
  <c r="K368" i="12"/>
  <c r="J203" i="12"/>
  <c r="J449" i="12"/>
  <c r="K157" i="12"/>
  <c r="J384" i="12"/>
  <c r="K323" i="12"/>
  <c r="K342" i="12"/>
  <c r="K80" i="12"/>
  <c r="J426" i="12"/>
  <c r="J286" i="12"/>
  <c r="K419" i="12"/>
  <c r="K493" i="12"/>
  <c r="J240" i="12"/>
  <c r="K361" i="12"/>
  <c r="J444" i="12"/>
  <c r="J267" i="12"/>
  <c r="K196" i="12"/>
  <c r="J233" i="12"/>
  <c r="K232" i="12"/>
  <c r="J232" i="12"/>
  <c r="K227" i="12"/>
  <c r="K154" i="12"/>
  <c r="J227" i="12"/>
  <c r="J208" i="12"/>
  <c r="K242" i="12"/>
  <c r="K263" i="12"/>
  <c r="K200" i="12"/>
  <c r="J176" i="12"/>
  <c r="K112" i="12"/>
  <c r="J340" i="12"/>
  <c r="K355" i="12"/>
  <c r="K394" i="12"/>
  <c r="K403" i="12"/>
  <c r="J310" i="12"/>
  <c r="J350" i="12"/>
  <c r="K283" i="12"/>
  <c r="K316" i="12"/>
  <c r="K138" i="12"/>
  <c r="K81" i="12"/>
  <c r="J443" i="12"/>
  <c r="K366" i="12"/>
  <c r="K276" i="12"/>
  <c r="K220" i="12"/>
  <c r="J498" i="12"/>
  <c r="J399" i="12"/>
  <c r="J362" i="12"/>
  <c r="K224" i="12"/>
  <c r="J351" i="12"/>
  <c r="K425" i="12"/>
  <c r="K26" i="12"/>
  <c r="J19" i="12"/>
  <c r="J129" i="12"/>
  <c r="K237" i="12"/>
  <c r="J451" i="12"/>
  <c r="J59" i="12"/>
  <c r="K75" i="12"/>
  <c r="J270" i="12"/>
  <c r="K202" i="12"/>
  <c r="J168" i="12"/>
  <c r="J15" i="12"/>
  <c r="J487" i="12"/>
  <c r="J494" i="12"/>
  <c r="J393" i="12"/>
  <c r="K132" i="12"/>
  <c r="J364" i="12"/>
  <c r="J446" i="12"/>
  <c r="K310" i="12"/>
  <c r="J309" i="12"/>
  <c r="J64" i="12"/>
  <c r="K74" i="12"/>
  <c r="J66" i="12"/>
  <c r="J101" i="12"/>
  <c r="J175" i="12"/>
  <c r="J429" i="12"/>
  <c r="J435" i="12"/>
  <c r="K152" i="12"/>
  <c r="J374" i="12"/>
  <c r="K402" i="12"/>
  <c r="J417" i="12"/>
  <c r="J301" i="12"/>
  <c r="J490" i="12"/>
  <c r="J221" i="12"/>
  <c r="J442" i="12"/>
  <c r="J431" i="12"/>
  <c r="J202" i="12"/>
  <c r="K18" i="12"/>
  <c r="K240" i="12"/>
  <c r="K426" i="12"/>
  <c r="J190" i="12"/>
  <c r="K301" i="12"/>
  <c r="K210" i="12"/>
  <c r="J373" i="12"/>
  <c r="J389" i="12"/>
  <c r="J284" i="12"/>
  <c r="J458" i="12"/>
  <c r="J386" i="12"/>
  <c r="K486" i="12"/>
  <c r="J45" i="12"/>
  <c r="J80" i="12"/>
  <c r="J268" i="12"/>
  <c r="K331" i="12"/>
  <c r="K118" i="12"/>
  <c r="J346" i="12"/>
  <c r="K255" i="12"/>
  <c r="J53" i="12"/>
  <c r="K111" i="12"/>
  <c r="K482" i="12"/>
  <c r="J116" i="12"/>
  <c r="K354" i="12"/>
  <c r="J109" i="12"/>
  <c r="K108" i="12"/>
  <c r="J456" i="12"/>
  <c r="J422" i="12"/>
  <c r="J143" i="12"/>
  <c r="K317" i="12"/>
  <c r="J430" i="12"/>
  <c r="J112" i="12"/>
  <c r="K169" i="12"/>
  <c r="J9" i="12"/>
  <c r="K308" i="12"/>
  <c r="J315" i="12"/>
  <c r="J333" i="12"/>
  <c r="K414" i="12"/>
  <c r="K113" i="12"/>
  <c r="K250" i="12"/>
  <c r="K377" i="12"/>
  <c r="J12" i="12"/>
  <c r="K447" i="12"/>
  <c r="J343" i="12"/>
  <c r="J219" i="12"/>
  <c r="J193" i="12"/>
  <c r="J472" i="12"/>
  <c r="J133" i="12"/>
  <c r="K204" i="12"/>
  <c r="K400" i="12"/>
  <c r="K365" i="12"/>
  <c r="K302" i="12"/>
  <c r="K67" i="12"/>
  <c r="J304" i="12"/>
  <c r="J476" i="12"/>
  <c r="J58" i="12"/>
  <c r="K448" i="12"/>
  <c r="N448" i="12" l="1"/>
  <c r="M448" i="12"/>
  <c r="Q448" i="12" s="1"/>
  <c r="O448" i="12"/>
  <c r="R448" i="12" s="1"/>
  <c r="T58" i="12"/>
  <c r="W58" i="12"/>
  <c r="W476" i="12"/>
  <c r="T476" i="12"/>
  <c r="T304" i="12"/>
  <c r="W304" i="12"/>
  <c r="M67" i="12"/>
  <c r="N67" i="12"/>
  <c r="O67" i="12"/>
  <c r="R67" i="12" s="1"/>
  <c r="M302" i="12"/>
  <c r="N302" i="12"/>
  <c r="Q302" i="12" s="1"/>
  <c r="O302" i="12"/>
  <c r="R302" i="12" s="1"/>
  <c r="M365" i="12"/>
  <c r="N365" i="12"/>
  <c r="O365" i="12"/>
  <c r="R365" i="12" s="1"/>
  <c r="M400" i="12"/>
  <c r="O400" i="12"/>
  <c r="R400" i="12" s="1"/>
  <c r="N400" i="12"/>
  <c r="N204" i="12"/>
  <c r="O204" i="12"/>
  <c r="R204" i="12" s="1"/>
  <c r="M204" i="12"/>
  <c r="Q204" i="12" s="1"/>
  <c r="W133" i="12"/>
  <c r="T133" i="12"/>
  <c r="T472" i="12"/>
  <c r="W472" i="12"/>
  <c r="T193" i="12"/>
  <c r="W193" i="12"/>
  <c r="W219" i="12"/>
  <c r="T219" i="12"/>
  <c r="T343" i="12"/>
  <c r="W343" i="12"/>
  <c r="M447" i="12"/>
  <c r="O447" i="12"/>
  <c r="R447" i="12" s="1"/>
  <c r="N447" i="12"/>
  <c r="T12" i="12"/>
  <c r="W12" i="12"/>
  <c r="O377" i="12"/>
  <c r="R377" i="12" s="1"/>
  <c r="N377" i="12"/>
  <c r="M377" i="12"/>
  <c r="Q377" i="12" s="1"/>
  <c r="X377" i="12" s="1"/>
  <c r="O250" i="12"/>
  <c r="R250" i="12" s="1"/>
  <c r="M250" i="12"/>
  <c r="N250" i="12"/>
  <c r="O113" i="12"/>
  <c r="R113" i="12" s="1"/>
  <c r="M113" i="12"/>
  <c r="N113" i="12"/>
  <c r="Q113" i="12" s="1"/>
  <c r="O414" i="12"/>
  <c r="R414" i="12" s="1"/>
  <c r="N414" i="12"/>
  <c r="M414" i="12"/>
  <c r="W333" i="12"/>
  <c r="T333" i="12"/>
  <c r="W315" i="12"/>
  <c r="T315" i="12"/>
  <c r="M308" i="12"/>
  <c r="O308" i="12"/>
  <c r="R308" i="12" s="1"/>
  <c r="N308" i="12"/>
  <c r="W9" i="12"/>
  <c r="T9" i="12"/>
  <c r="N169" i="12"/>
  <c r="M169" i="12"/>
  <c r="Q169" i="12" s="1"/>
  <c r="O169" i="12"/>
  <c r="R169" i="12" s="1"/>
  <c r="W112" i="12"/>
  <c r="T112" i="12"/>
  <c r="T430" i="12"/>
  <c r="W430" i="12"/>
  <c r="M317" i="12"/>
  <c r="O317" i="12"/>
  <c r="R317" i="12" s="1"/>
  <c r="N317" i="12"/>
  <c r="W143" i="12"/>
  <c r="T143" i="12"/>
  <c r="T422" i="12"/>
  <c r="W422" i="12"/>
  <c r="T456" i="12"/>
  <c r="W456" i="12"/>
  <c r="N108" i="12"/>
  <c r="O108" i="12"/>
  <c r="R108" i="12" s="1"/>
  <c r="M108" i="12"/>
  <c r="W109" i="12"/>
  <c r="T109" i="12"/>
  <c r="N354" i="12"/>
  <c r="O354" i="12"/>
  <c r="R354" i="12" s="1"/>
  <c r="M354" i="12"/>
  <c r="T116" i="12"/>
  <c r="W116" i="12"/>
  <c r="N482" i="12"/>
  <c r="O482" i="12"/>
  <c r="R482" i="12" s="1"/>
  <c r="M482" i="12"/>
  <c r="O111" i="12"/>
  <c r="R111" i="12" s="1"/>
  <c r="N111" i="12"/>
  <c r="M111" i="12"/>
  <c r="Q111" i="12" s="1"/>
  <c r="T53" i="12"/>
  <c r="W53" i="12"/>
  <c r="O255" i="12"/>
  <c r="R255" i="12" s="1"/>
  <c r="M255" i="12"/>
  <c r="N255" i="12"/>
  <c r="W346" i="12"/>
  <c r="T346" i="12"/>
  <c r="N118" i="12"/>
  <c r="O118" i="12"/>
  <c r="R118" i="12" s="1"/>
  <c r="M118" i="12"/>
  <c r="N331" i="12"/>
  <c r="M331" i="12"/>
  <c r="Q331" i="12" s="1"/>
  <c r="O331" i="12"/>
  <c r="R331" i="12" s="1"/>
  <c r="W268" i="12"/>
  <c r="T268" i="12"/>
  <c r="T80" i="12"/>
  <c r="W80" i="12"/>
  <c r="W45" i="12"/>
  <c r="T45" i="12"/>
  <c r="N486" i="12"/>
  <c r="O486" i="12"/>
  <c r="R486" i="12" s="1"/>
  <c r="M486" i="12"/>
  <c r="Q486" i="12" s="1"/>
  <c r="T386" i="12"/>
  <c r="W386" i="12"/>
  <c r="W458" i="12"/>
  <c r="T458" i="12"/>
  <c r="W284" i="12"/>
  <c r="T284" i="12"/>
  <c r="W389" i="12"/>
  <c r="T389" i="12"/>
  <c r="T373" i="12"/>
  <c r="W373" i="12"/>
  <c r="O210" i="12"/>
  <c r="R210" i="12" s="1"/>
  <c r="N210" i="12"/>
  <c r="M210" i="12"/>
  <c r="N301" i="12"/>
  <c r="O301" i="12"/>
  <c r="R301" i="12" s="1"/>
  <c r="M301" i="12"/>
  <c r="W190" i="12"/>
  <c r="T190" i="12"/>
  <c r="M426" i="12"/>
  <c r="N426" i="12"/>
  <c r="Q426" i="12" s="1"/>
  <c r="O426" i="12"/>
  <c r="R426" i="12" s="1"/>
  <c r="N240" i="12"/>
  <c r="M240" i="12"/>
  <c r="O240" i="12"/>
  <c r="R240" i="12" s="1"/>
  <c r="N18" i="12"/>
  <c r="O18" i="12"/>
  <c r="R18" i="12" s="1"/>
  <c r="M18" i="12"/>
  <c r="T202" i="12"/>
  <c r="W202" i="12"/>
  <c r="W431" i="12"/>
  <c r="T431" i="12"/>
  <c r="W442" i="12"/>
  <c r="T442" i="12"/>
  <c r="T221" i="12"/>
  <c r="W221" i="12"/>
  <c r="W490" i="12"/>
  <c r="T490" i="12"/>
  <c r="T301" i="12"/>
  <c r="W301" i="12"/>
  <c r="T417" i="12"/>
  <c r="W417" i="12"/>
  <c r="N402" i="12"/>
  <c r="M402" i="12"/>
  <c r="O402" i="12"/>
  <c r="R402" i="12" s="1"/>
  <c r="W374" i="12"/>
  <c r="T374" i="12"/>
  <c r="N152" i="12"/>
  <c r="M152" i="12"/>
  <c r="Q152" i="12" s="1"/>
  <c r="O152" i="12"/>
  <c r="R152" i="12" s="1"/>
  <c r="W435" i="12"/>
  <c r="T435" i="12"/>
  <c r="T429" i="12"/>
  <c r="W429" i="12"/>
  <c r="T175" i="12"/>
  <c r="W175" i="12"/>
  <c r="W101" i="12"/>
  <c r="T101" i="12"/>
  <c r="W66" i="12"/>
  <c r="T66" i="12"/>
  <c r="M74" i="12"/>
  <c r="N74" i="12"/>
  <c r="O74" i="12"/>
  <c r="R74" i="12" s="1"/>
  <c r="W64" i="12"/>
  <c r="T64" i="12"/>
  <c r="W309" i="12"/>
  <c r="T309" i="12"/>
  <c r="O310" i="12"/>
  <c r="R310" i="12" s="1"/>
  <c r="M310" i="12"/>
  <c r="N310" i="12"/>
  <c r="T446" i="12"/>
  <c r="W446" i="12"/>
  <c r="T364" i="12"/>
  <c r="W364" i="12"/>
  <c r="O132" i="12"/>
  <c r="R132" i="12" s="1"/>
  <c r="N132" i="12"/>
  <c r="M132" i="12"/>
  <c r="Q132" i="12" s="1"/>
  <c r="X132" i="12" s="1"/>
  <c r="T393" i="12"/>
  <c r="W393" i="12"/>
  <c r="W494" i="12"/>
  <c r="T494" i="12"/>
  <c r="W487" i="12"/>
  <c r="T487" i="12"/>
  <c r="T15" i="12"/>
  <c r="W15" i="12"/>
  <c r="T168" i="12"/>
  <c r="W168" i="12"/>
  <c r="M202" i="12"/>
  <c r="O202" i="12"/>
  <c r="R202" i="12" s="1"/>
  <c r="N202" i="12"/>
  <c r="T270" i="12"/>
  <c r="W270" i="12"/>
  <c r="M75" i="12"/>
  <c r="N75" i="12"/>
  <c r="O75" i="12"/>
  <c r="R75" i="12" s="1"/>
  <c r="W59" i="12"/>
  <c r="T59" i="12"/>
  <c r="W451" i="12"/>
  <c r="T451" i="12"/>
  <c r="O237" i="12"/>
  <c r="R237" i="12" s="1"/>
  <c r="M237" i="12"/>
  <c r="N237" i="12"/>
  <c r="W129" i="12"/>
  <c r="T129" i="12"/>
  <c r="T19" i="12"/>
  <c r="W19" i="12"/>
  <c r="N26" i="12"/>
  <c r="M26" i="12"/>
  <c r="O26" i="12"/>
  <c r="R26" i="12" s="1"/>
  <c r="N425" i="12"/>
  <c r="M425" i="12"/>
  <c r="O425" i="12"/>
  <c r="R425" i="12" s="1"/>
  <c r="T351" i="12"/>
  <c r="W351" i="12"/>
  <c r="M224" i="12"/>
  <c r="N224" i="12"/>
  <c r="O224" i="12"/>
  <c r="R224" i="12" s="1"/>
  <c r="W362" i="12"/>
  <c r="T362" i="12"/>
  <c r="W399" i="12"/>
  <c r="T399" i="12"/>
  <c r="W498" i="12"/>
  <c r="T498" i="12"/>
  <c r="O220" i="12"/>
  <c r="R220" i="12" s="1"/>
  <c r="N220" i="12"/>
  <c r="M220" i="12"/>
  <c r="O276" i="12"/>
  <c r="R276" i="12" s="1"/>
  <c r="M276" i="12"/>
  <c r="N276" i="12"/>
  <c r="N366" i="12"/>
  <c r="O366" i="12"/>
  <c r="R366" i="12" s="1"/>
  <c r="M366" i="12"/>
  <c r="W443" i="12"/>
  <c r="T443" i="12"/>
  <c r="M81" i="12"/>
  <c r="N81" i="12"/>
  <c r="O81" i="12"/>
  <c r="R81" i="12" s="1"/>
  <c r="N138" i="12"/>
  <c r="O138" i="12"/>
  <c r="R138" i="12" s="1"/>
  <c r="M138" i="12"/>
  <c r="O316" i="12"/>
  <c r="R316" i="12" s="1"/>
  <c r="M316" i="12"/>
  <c r="N316" i="12"/>
  <c r="Q316" i="12" s="1"/>
  <c r="N283" i="12"/>
  <c r="M283" i="12"/>
  <c r="Q283" i="12" s="1"/>
  <c r="O283" i="12"/>
  <c r="R283" i="12" s="1"/>
  <c r="W350" i="12"/>
  <c r="T350" i="12"/>
  <c r="T310" i="12"/>
  <c r="W310" i="12"/>
  <c r="O403" i="12"/>
  <c r="R403" i="12" s="1"/>
  <c r="N403" i="12"/>
  <c r="M403" i="12"/>
  <c r="N394" i="12"/>
  <c r="M394" i="12"/>
  <c r="Q394" i="12" s="1"/>
  <c r="O394" i="12"/>
  <c r="R394" i="12" s="1"/>
  <c r="O355" i="12"/>
  <c r="R355" i="12" s="1"/>
  <c r="M355" i="12"/>
  <c r="N355" i="12"/>
  <c r="T340" i="12"/>
  <c r="W340" i="12"/>
  <c r="M112" i="12"/>
  <c r="N112" i="12"/>
  <c r="Q112" i="12" s="1"/>
  <c r="O112" i="12"/>
  <c r="R112" i="12" s="1"/>
  <c r="W176" i="12"/>
  <c r="T176" i="12"/>
  <c r="O200" i="12"/>
  <c r="R200" i="12" s="1"/>
  <c r="M200" i="12"/>
  <c r="N200" i="12"/>
  <c r="O263" i="12"/>
  <c r="R263" i="12" s="1"/>
  <c r="M263" i="12"/>
  <c r="N263" i="12"/>
  <c r="M242" i="12"/>
  <c r="N242" i="12"/>
  <c r="O242" i="12"/>
  <c r="R242" i="12" s="1"/>
  <c r="W208" i="12"/>
  <c r="T208" i="12"/>
  <c r="T227" i="12"/>
  <c r="W227" i="12"/>
  <c r="O154" i="12"/>
  <c r="R154" i="12" s="1"/>
  <c r="M154" i="12"/>
  <c r="N154" i="12"/>
  <c r="O227" i="12"/>
  <c r="R227" i="12" s="1"/>
  <c r="M227" i="12"/>
  <c r="N227" i="12"/>
  <c r="Q227" i="12" s="1"/>
  <c r="W232" i="12"/>
  <c r="T232" i="12"/>
  <c r="N232" i="12"/>
  <c r="O232" i="12"/>
  <c r="R232" i="12" s="1"/>
  <c r="M232" i="12"/>
  <c r="W233" i="12"/>
  <c r="T233" i="12"/>
  <c r="M196" i="12"/>
  <c r="N196" i="12"/>
  <c r="O196" i="12"/>
  <c r="R196" i="12" s="1"/>
  <c r="T267" i="12"/>
  <c r="W267" i="12"/>
  <c r="W444" i="12"/>
  <c r="T444" i="12"/>
  <c r="O361" i="12"/>
  <c r="R361" i="12" s="1"/>
  <c r="N361" i="12"/>
  <c r="M361" i="12"/>
  <c r="W240" i="12"/>
  <c r="T240" i="12"/>
  <c r="O493" i="12"/>
  <c r="R493" i="12" s="1"/>
  <c r="M493" i="12"/>
  <c r="N493" i="12"/>
  <c r="Q493" i="12" s="1"/>
  <c r="O419" i="12"/>
  <c r="R419" i="12" s="1"/>
  <c r="N419" i="12"/>
  <c r="M419" i="12"/>
  <c r="W286" i="12"/>
  <c r="T286" i="12"/>
  <c r="W426" i="12"/>
  <c r="T426" i="12"/>
  <c r="M80" i="12"/>
  <c r="O80" i="12"/>
  <c r="R80" i="12" s="1"/>
  <c r="N80" i="12"/>
  <c r="N342" i="12"/>
  <c r="M342" i="12"/>
  <c r="O342" i="12"/>
  <c r="R342" i="12" s="1"/>
  <c r="O323" i="12"/>
  <c r="R323" i="12" s="1"/>
  <c r="N323" i="12"/>
  <c r="M323" i="12"/>
  <c r="Q323" i="12" s="1"/>
  <c r="T384" i="12"/>
  <c r="W384" i="12"/>
  <c r="M157" i="12"/>
  <c r="O157" i="12"/>
  <c r="R157" i="12" s="1"/>
  <c r="N157" i="12"/>
  <c r="W449" i="12"/>
  <c r="T449" i="12"/>
  <c r="T203" i="12"/>
  <c r="W203" i="12"/>
  <c r="O368" i="12"/>
  <c r="R368" i="12" s="1"/>
  <c r="M368" i="12"/>
  <c r="N368" i="12"/>
  <c r="W293" i="12"/>
  <c r="T293" i="12"/>
  <c r="N126" i="12"/>
  <c r="M126" i="12"/>
  <c r="Q126" i="12" s="1"/>
  <c r="O126" i="12"/>
  <c r="R126" i="12" s="1"/>
  <c r="N192" i="12"/>
  <c r="O192" i="12"/>
  <c r="R192" i="12" s="1"/>
  <c r="M192" i="12"/>
  <c r="T169" i="12"/>
  <c r="W169" i="12"/>
  <c r="O8" i="12"/>
  <c r="R8" i="12" s="1"/>
  <c r="N8" i="12"/>
  <c r="M8" i="12"/>
  <c r="O36" i="12"/>
  <c r="R36" i="12" s="1"/>
  <c r="N36" i="12"/>
  <c r="M36" i="12"/>
  <c r="Q36" i="12" s="1"/>
  <c r="U36" i="12" s="1"/>
  <c r="M409" i="12"/>
  <c r="N409" i="12"/>
  <c r="Q409" i="12" s="1"/>
  <c r="O409" i="12"/>
  <c r="R409" i="12" s="1"/>
  <c r="O13" i="12"/>
  <c r="R13" i="12" s="1"/>
  <c r="M13" i="12"/>
  <c r="N13" i="12"/>
  <c r="W62" i="12"/>
  <c r="T62" i="12"/>
  <c r="N430" i="12"/>
  <c r="M430" i="12"/>
  <c r="O430" i="12"/>
  <c r="R430" i="12" s="1"/>
  <c r="O78" i="12"/>
  <c r="R78" i="12" s="1"/>
  <c r="N78" i="12"/>
  <c r="M78" i="12"/>
  <c r="Q78" i="12" s="1"/>
  <c r="X78" i="12" s="1"/>
  <c r="W385" i="12"/>
  <c r="T385" i="12"/>
  <c r="M95" i="12"/>
  <c r="O95" i="12"/>
  <c r="R95" i="12" s="1"/>
  <c r="N95" i="12"/>
  <c r="T13" i="12"/>
  <c r="W13" i="12"/>
  <c r="M442" i="12"/>
  <c r="O442" i="12"/>
  <c r="R442" i="12" s="1"/>
  <c r="N442" i="12"/>
  <c r="W372" i="12"/>
  <c r="T372" i="12"/>
  <c r="T285" i="12"/>
  <c r="W285" i="12"/>
  <c r="W275" i="12"/>
  <c r="T275" i="12"/>
  <c r="O450" i="12"/>
  <c r="R450" i="12" s="1"/>
  <c r="M450" i="12"/>
  <c r="N450" i="12"/>
  <c r="N150" i="12"/>
  <c r="O150" i="12"/>
  <c r="R150" i="12" s="1"/>
  <c r="M150" i="12"/>
  <c r="W328" i="12"/>
  <c r="T328" i="12"/>
  <c r="T488" i="12"/>
  <c r="W488" i="12"/>
  <c r="N144" i="12"/>
  <c r="M144" i="12"/>
  <c r="O144" i="12"/>
  <c r="R144" i="12" s="1"/>
  <c r="N248" i="12"/>
  <c r="M248" i="12"/>
  <c r="O248" i="12"/>
  <c r="R248" i="12" s="1"/>
  <c r="W118" i="12"/>
  <c r="T118" i="12"/>
  <c r="N214" i="12"/>
  <c r="O214" i="12"/>
  <c r="R214" i="12" s="1"/>
  <c r="M214" i="12"/>
  <c r="W89" i="12"/>
  <c r="T89" i="12"/>
  <c r="N11" i="12"/>
  <c r="O11" i="12"/>
  <c r="R11" i="12" s="1"/>
  <c r="M11" i="12"/>
  <c r="M245" i="12"/>
  <c r="O245" i="12"/>
  <c r="R245" i="12" s="1"/>
  <c r="N245" i="12"/>
  <c r="M329" i="12"/>
  <c r="N329" i="12"/>
  <c r="O329" i="12"/>
  <c r="R329" i="12" s="1"/>
  <c r="N145" i="12"/>
  <c r="M145" i="12"/>
  <c r="Q145" i="12" s="1"/>
  <c r="O145" i="12"/>
  <c r="R145" i="12" s="1"/>
  <c r="N148" i="12"/>
  <c r="O148" i="12"/>
  <c r="R148" i="12" s="1"/>
  <c r="M148" i="12"/>
  <c r="M334" i="12"/>
  <c r="N334" i="12"/>
  <c r="O334" i="12"/>
  <c r="R334" i="12" s="1"/>
  <c r="T125" i="12"/>
  <c r="W125" i="12"/>
  <c r="W477" i="12"/>
  <c r="T477" i="12"/>
  <c r="W228" i="12"/>
  <c r="T228" i="12"/>
  <c r="W253" i="12"/>
  <c r="T253" i="12"/>
  <c r="M480" i="12"/>
  <c r="N480" i="12"/>
  <c r="O480" i="12"/>
  <c r="R480" i="12" s="1"/>
  <c r="W371" i="12"/>
  <c r="T371" i="12"/>
  <c r="O39" i="12"/>
  <c r="R39" i="12" s="1"/>
  <c r="M39" i="12"/>
  <c r="N39" i="12"/>
  <c r="T185" i="12"/>
  <c r="W185" i="12"/>
  <c r="O53" i="12"/>
  <c r="R53" i="12" s="1"/>
  <c r="N53" i="12"/>
  <c r="M53" i="12"/>
  <c r="Q53" i="12" s="1"/>
  <c r="W177" i="12"/>
  <c r="T177" i="12"/>
  <c r="N422" i="12"/>
  <c r="M422" i="12"/>
  <c r="Q422" i="12" s="1"/>
  <c r="O422" i="12"/>
  <c r="R422" i="12" s="1"/>
  <c r="N452" i="12"/>
  <c r="O452" i="12"/>
  <c r="R452" i="12" s="1"/>
  <c r="M452" i="12"/>
  <c r="N306" i="12"/>
  <c r="M306" i="12"/>
  <c r="Q306" i="12" s="1"/>
  <c r="O306" i="12"/>
  <c r="R306" i="12" s="1"/>
  <c r="M241" i="12"/>
  <c r="O241" i="12"/>
  <c r="R241" i="12" s="1"/>
  <c r="N241" i="12"/>
  <c r="T29" i="12"/>
  <c r="W29" i="12"/>
  <c r="W84" i="12"/>
  <c r="T84" i="12"/>
  <c r="T349" i="12"/>
  <c r="W349" i="12"/>
  <c r="W453" i="12"/>
  <c r="T453" i="12"/>
  <c r="T33" i="12"/>
  <c r="W33" i="12"/>
  <c r="W216" i="12"/>
  <c r="T216" i="12"/>
  <c r="T320" i="12"/>
  <c r="W320" i="12"/>
  <c r="T412" i="12"/>
  <c r="W412" i="12"/>
  <c r="N416" i="12"/>
  <c r="O416" i="12"/>
  <c r="R416" i="12" s="1"/>
  <c r="M416" i="12"/>
  <c r="O481" i="12"/>
  <c r="R481" i="12" s="1"/>
  <c r="M481" i="12"/>
  <c r="N481" i="12"/>
  <c r="T379" i="12"/>
  <c r="W379" i="12"/>
  <c r="W138" i="12"/>
  <c r="T138" i="12"/>
  <c r="T262" i="12"/>
  <c r="W262" i="12"/>
  <c r="O69" i="12"/>
  <c r="R69" i="12" s="1"/>
  <c r="N69" i="12"/>
  <c r="M69" i="12"/>
  <c r="T314" i="12"/>
  <c r="W314" i="12"/>
  <c r="T448" i="12"/>
  <c r="W448" i="12"/>
  <c r="O187" i="12"/>
  <c r="R187" i="12" s="1"/>
  <c r="N187" i="12"/>
  <c r="M187" i="12"/>
  <c r="Q187" i="12" s="1"/>
  <c r="O107" i="12"/>
  <c r="R107" i="12" s="1"/>
  <c r="M107" i="12"/>
  <c r="N107" i="12"/>
  <c r="O376" i="12"/>
  <c r="R376" i="12" s="1"/>
  <c r="M376" i="12"/>
  <c r="N376" i="12"/>
  <c r="Q376" i="12" s="1"/>
  <c r="O205" i="12"/>
  <c r="R205" i="12" s="1"/>
  <c r="M205" i="12"/>
  <c r="N205" i="12"/>
  <c r="W469" i="12"/>
  <c r="T469" i="12"/>
  <c r="W70" i="12"/>
  <c r="T70" i="12"/>
  <c r="T353" i="12"/>
  <c r="W353" i="12"/>
  <c r="T114" i="12"/>
  <c r="W114" i="12"/>
  <c r="O370" i="12"/>
  <c r="R370" i="12" s="1"/>
  <c r="N370" i="12"/>
  <c r="M370" i="12"/>
  <c r="Q370" i="12" s="1"/>
  <c r="X370" i="12" s="1"/>
  <c r="W390" i="12"/>
  <c r="T390" i="12"/>
  <c r="W135" i="12"/>
  <c r="T135" i="12"/>
  <c r="W464" i="12"/>
  <c r="T464" i="12"/>
  <c r="T378" i="12"/>
  <c r="W378" i="12"/>
  <c r="O434" i="12"/>
  <c r="R434" i="12" s="1"/>
  <c r="M434" i="12"/>
  <c r="N434" i="12"/>
  <c r="W40" i="12"/>
  <c r="T40" i="12"/>
  <c r="O195" i="12"/>
  <c r="R195" i="12" s="1"/>
  <c r="N195" i="12"/>
  <c r="M195" i="12"/>
  <c r="Q195" i="12" s="1"/>
  <c r="X195" i="12" s="1"/>
  <c r="N215" i="12"/>
  <c r="M215" i="12"/>
  <c r="Q215" i="12" s="1"/>
  <c r="O215" i="12"/>
  <c r="R215" i="12" s="1"/>
  <c r="W303" i="12"/>
  <c r="T303" i="12"/>
  <c r="O495" i="12"/>
  <c r="R495" i="12" s="1"/>
  <c r="M495" i="12"/>
  <c r="N495" i="12"/>
  <c r="M456" i="12"/>
  <c r="O456" i="12"/>
  <c r="R456" i="12" s="1"/>
  <c r="N456" i="12"/>
  <c r="T100" i="12"/>
  <c r="W100" i="12"/>
  <c r="M128" i="12"/>
  <c r="O128" i="12"/>
  <c r="R128" i="12" s="1"/>
  <c r="N128" i="12"/>
  <c r="M440" i="12"/>
  <c r="N440" i="12"/>
  <c r="Q440" i="12" s="1"/>
  <c r="O440" i="12"/>
  <c r="R440" i="12" s="1"/>
  <c r="O499" i="12"/>
  <c r="R499" i="12" s="1"/>
  <c r="N499" i="12"/>
  <c r="M499" i="12"/>
  <c r="N31" i="12"/>
  <c r="O31" i="12"/>
  <c r="R31" i="12" s="1"/>
  <c r="M31" i="12"/>
  <c r="W201" i="12"/>
  <c r="T201" i="12"/>
  <c r="M470" i="12"/>
  <c r="O470" i="12"/>
  <c r="R470" i="12" s="1"/>
  <c r="N470" i="12"/>
  <c r="N284" i="12"/>
  <c r="M284" i="12"/>
  <c r="Q284" i="12" s="1"/>
  <c r="O284" i="12"/>
  <c r="R284" i="12" s="1"/>
  <c r="W120" i="12"/>
  <c r="T120" i="12"/>
  <c r="W97" i="12"/>
  <c r="T97" i="12"/>
  <c r="W376" i="12"/>
  <c r="T376" i="12"/>
  <c r="W305" i="12"/>
  <c r="T305" i="12"/>
  <c r="N272" i="12"/>
  <c r="O272" i="12"/>
  <c r="R272" i="12" s="1"/>
  <c r="M272" i="12"/>
  <c r="Q272" i="12" s="1"/>
  <c r="W402" i="12"/>
  <c r="T402" i="12"/>
  <c r="W489" i="12"/>
  <c r="T489" i="12"/>
  <c r="T224" i="12"/>
  <c r="W224" i="12"/>
  <c r="O155" i="12"/>
  <c r="R155" i="12" s="1"/>
  <c r="M155" i="12"/>
  <c r="N155" i="12"/>
  <c r="N286" i="12"/>
  <c r="M286" i="12"/>
  <c r="O286" i="12"/>
  <c r="R286" i="12" s="1"/>
  <c r="M247" i="12"/>
  <c r="O247" i="12"/>
  <c r="R247" i="12" s="1"/>
  <c r="N247" i="12"/>
  <c r="W37" i="12"/>
  <c r="T37" i="12"/>
  <c r="T459" i="12"/>
  <c r="W459" i="12"/>
  <c r="M304" i="12"/>
  <c r="N304" i="12"/>
  <c r="O304" i="12"/>
  <c r="R304" i="12" s="1"/>
  <c r="T75" i="12"/>
  <c r="W75" i="12"/>
  <c r="W205" i="12"/>
  <c r="T205" i="12"/>
  <c r="W180" i="12"/>
  <c r="T180" i="12"/>
  <c r="T48" i="12"/>
  <c r="W48" i="12"/>
  <c r="M252" i="12"/>
  <c r="O252" i="12"/>
  <c r="R252" i="12" s="1"/>
  <c r="N252" i="12"/>
  <c r="N451" i="12"/>
  <c r="O451" i="12"/>
  <c r="R451" i="12" s="1"/>
  <c r="M451" i="12"/>
  <c r="T61" i="12"/>
  <c r="W61" i="12"/>
  <c r="T76" i="12"/>
  <c r="W76" i="12"/>
  <c r="T321" i="12"/>
  <c r="W321" i="12"/>
  <c r="W238" i="12"/>
  <c r="T238" i="12"/>
  <c r="W153" i="12"/>
  <c r="T153" i="12"/>
  <c r="T329" i="12"/>
  <c r="W329" i="12"/>
  <c r="W391" i="12"/>
  <c r="T391" i="12"/>
  <c r="T91" i="12"/>
  <c r="W91" i="12"/>
  <c r="N398" i="12"/>
  <c r="M398" i="12"/>
  <c r="O398" i="12"/>
  <c r="R398" i="12" s="1"/>
  <c r="N472" i="12"/>
  <c r="O472" i="12"/>
  <c r="R472" i="12" s="1"/>
  <c r="M472" i="12"/>
  <c r="Q472" i="12" s="1"/>
  <c r="T420" i="12"/>
  <c r="W420" i="12"/>
  <c r="M189" i="12"/>
  <c r="O189" i="12"/>
  <c r="R189" i="12" s="1"/>
  <c r="N189" i="12"/>
  <c r="N46" i="12"/>
  <c r="O46" i="12"/>
  <c r="R46" i="12" s="1"/>
  <c r="M46" i="12"/>
  <c r="M262" i="12"/>
  <c r="N262" i="12"/>
  <c r="Q262" i="12" s="1"/>
  <c r="O262" i="12"/>
  <c r="R262" i="12" s="1"/>
  <c r="T261" i="12"/>
  <c r="W261" i="12"/>
  <c r="T142" i="12"/>
  <c r="W142" i="12"/>
  <c r="T279" i="12"/>
  <c r="W279" i="12"/>
  <c r="M315" i="12"/>
  <c r="O315" i="12"/>
  <c r="R315" i="12" s="1"/>
  <c r="N315" i="12"/>
  <c r="W7" i="12"/>
  <c r="T7" i="12"/>
  <c r="M82" i="12"/>
  <c r="N82" i="12"/>
  <c r="Q82" i="12" s="1"/>
  <c r="O82" i="12"/>
  <c r="R82" i="12" s="1"/>
  <c r="M380" i="12"/>
  <c r="N380" i="12"/>
  <c r="O380" i="12"/>
  <c r="R380" i="12" s="1"/>
  <c r="T36" i="12"/>
  <c r="W36" i="12"/>
  <c r="O454" i="12"/>
  <c r="R454" i="12" s="1"/>
  <c r="N454" i="12"/>
  <c r="M454" i="12"/>
  <c r="N231" i="12"/>
  <c r="M231" i="12"/>
  <c r="O231" i="12"/>
  <c r="R231" i="12" s="1"/>
  <c r="O120" i="12"/>
  <c r="R120" i="12" s="1"/>
  <c r="N120" i="12"/>
  <c r="M120" i="12"/>
  <c r="W381" i="12"/>
  <c r="T381" i="12"/>
  <c r="W327" i="12"/>
  <c r="T327" i="12"/>
  <c r="W271" i="12"/>
  <c r="T271" i="12"/>
  <c r="M379" i="12"/>
  <c r="O379" i="12"/>
  <c r="R379" i="12" s="1"/>
  <c r="N379" i="12"/>
  <c r="N98" i="12"/>
  <c r="O98" i="12"/>
  <c r="R98" i="12" s="1"/>
  <c r="M98" i="12"/>
  <c r="M186" i="12"/>
  <c r="O186" i="12"/>
  <c r="R186" i="12" s="1"/>
  <c r="N186" i="12"/>
  <c r="T405" i="12"/>
  <c r="W405" i="12"/>
  <c r="N172" i="12"/>
  <c r="M172" i="12"/>
  <c r="O172" i="12"/>
  <c r="R172" i="12" s="1"/>
  <c r="N79" i="12"/>
  <c r="M79" i="12"/>
  <c r="O79" i="12"/>
  <c r="R79" i="12" s="1"/>
  <c r="T110" i="12"/>
  <c r="W110" i="12"/>
  <c r="T113" i="12"/>
  <c r="W113" i="12"/>
  <c r="W131" i="12"/>
  <c r="T131" i="12"/>
  <c r="T382" i="12"/>
  <c r="W382" i="12"/>
  <c r="W288" i="12"/>
  <c r="T288" i="12"/>
  <c r="T67" i="12"/>
  <c r="W67" i="12"/>
  <c r="W43" i="12"/>
  <c r="T43" i="12"/>
  <c r="W497" i="12"/>
  <c r="T497" i="12"/>
  <c r="O441" i="12"/>
  <c r="R441" i="12" s="1"/>
  <c r="M441" i="12"/>
  <c r="N441" i="12"/>
  <c r="N267" i="12"/>
  <c r="O267" i="12"/>
  <c r="R267" i="12" s="1"/>
  <c r="M267" i="12"/>
  <c r="Q267" i="12" s="1"/>
  <c r="O167" i="12"/>
  <c r="R167" i="12" s="1"/>
  <c r="M167" i="12"/>
  <c r="N167" i="12"/>
  <c r="W297" i="12"/>
  <c r="T297" i="12"/>
  <c r="W161" i="12"/>
  <c r="T161" i="12"/>
  <c r="T358" i="12"/>
  <c r="W358" i="12"/>
  <c r="W130" i="12"/>
  <c r="T130" i="12"/>
  <c r="W173" i="12"/>
  <c r="T173" i="12"/>
  <c r="N350" i="12"/>
  <c r="O350" i="12"/>
  <c r="R350" i="12" s="1"/>
  <c r="M350" i="12"/>
  <c r="Q350" i="12" s="1"/>
  <c r="M174" i="12"/>
  <c r="N174" i="12"/>
  <c r="O174" i="12"/>
  <c r="R174" i="12" s="1"/>
  <c r="O45" i="12"/>
  <c r="R45" i="12" s="1"/>
  <c r="M45" i="12"/>
  <c r="N45" i="12"/>
  <c r="T105" i="12"/>
  <c r="W105" i="12"/>
  <c r="T339" i="12"/>
  <c r="W339" i="12"/>
  <c r="M289" i="12"/>
  <c r="N289" i="12"/>
  <c r="Q289" i="12" s="1"/>
  <c r="O289" i="12"/>
  <c r="R289" i="12" s="1"/>
  <c r="W280" i="12"/>
  <c r="T280" i="12"/>
  <c r="T44" i="12"/>
  <c r="W44" i="12"/>
  <c r="T252" i="12"/>
  <c r="W252" i="12"/>
  <c r="T16" i="12"/>
  <c r="W16" i="12"/>
  <c r="N176" i="12"/>
  <c r="O176" i="12"/>
  <c r="R176" i="12" s="1"/>
  <c r="M176" i="12"/>
  <c r="N290" i="12"/>
  <c r="M290" i="12"/>
  <c r="Q290" i="12" s="1"/>
  <c r="O290" i="12"/>
  <c r="R290" i="12" s="1"/>
  <c r="M166" i="12"/>
  <c r="O166" i="12"/>
  <c r="R166" i="12" s="1"/>
  <c r="N166" i="12"/>
  <c r="O65" i="12"/>
  <c r="R65" i="12" s="1"/>
  <c r="M65" i="12"/>
  <c r="N65" i="12"/>
  <c r="O404" i="12"/>
  <c r="R404" i="12" s="1"/>
  <c r="M404" i="12"/>
  <c r="N404" i="12"/>
  <c r="Q404" i="12" s="1"/>
  <c r="T124" i="12"/>
  <c r="W124" i="12"/>
  <c r="O488" i="12"/>
  <c r="R488" i="12" s="1"/>
  <c r="N488" i="12"/>
  <c r="M488" i="12"/>
  <c r="N369" i="12"/>
  <c r="O369" i="12"/>
  <c r="R369" i="12" s="1"/>
  <c r="M369" i="12"/>
  <c r="Q369" i="12" s="1"/>
  <c r="N259" i="12"/>
  <c r="M259" i="12"/>
  <c r="Q259" i="12" s="1"/>
  <c r="O259" i="12"/>
  <c r="R259" i="12" s="1"/>
  <c r="W255" i="12"/>
  <c r="T255" i="12"/>
  <c r="N449" i="12"/>
  <c r="O449" i="12"/>
  <c r="R449" i="12" s="1"/>
  <c r="M449" i="12"/>
  <c r="W414" i="12"/>
  <c r="T414" i="12"/>
  <c r="T338" i="12"/>
  <c r="W338" i="12"/>
  <c r="N61" i="12"/>
  <c r="O61" i="12"/>
  <c r="R61" i="12" s="1"/>
  <c r="M61" i="12"/>
  <c r="W380" i="12"/>
  <c r="T380" i="12"/>
  <c r="N483" i="12"/>
  <c r="M483" i="12"/>
  <c r="O483" i="12"/>
  <c r="R483" i="12" s="1"/>
  <c r="N217" i="12"/>
  <c r="O217" i="12"/>
  <c r="R217" i="12" s="1"/>
  <c r="M217" i="12"/>
  <c r="M103" i="12"/>
  <c r="N103" i="12"/>
  <c r="O103" i="12"/>
  <c r="R103" i="12" s="1"/>
  <c r="O159" i="12"/>
  <c r="R159" i="12" s="1"/>
  <c r="M159" i="12"/>
  <c r="N159" i="12"/>
  <c r="W365" i="12"/>
  <c r="T365" i="12"/>
  <c r="W251" i="12"/>
  <c r="T251" i="12"/>
  <c r="W266" i="12"/>
  <c r="T266" i="12"/>
  <c r="W72" i="12"/>
  <c r="T72" i="12"/>
  <c r="W367" i="12"/>
  <c r="T367" i="12"/>
  <c r="N179" i="12"/>
  <c r="O179" i="12"/>
  <c r="R179" i="12" s="1"/>
  <c r="M179" i="12"/>
  <c r="Q179" i="12" s="1"/>
  <c r="O127" i="12"/>
  <c r="R127" i="12" s="1"/>
  <c r="M127" i="12"/>
  <c r="N127" i="12"/>
  <c r="T457" i="12"/>
  <c r="W457" i="12"/>
  <c r="W433" i="12"/>
  <c r="T433" i="12"/>
  <c r="W210" i="12"/>
  <c r="T210" i="12"/>
  <c r="M146" i="12"/>
  <c r="N146" i="12"/>
  <c r="O146" i="12"/>
  <c r="R146" i="12" s="1"/>
  <c r="M431" i="12"/>
  <c r="N431" i="12"/>
  <c r="Q431" i="12" s="1"/>
  <c r="O431" i="12"/>
  <c r="R431" i="12" s="1"/>
  <c r="M162" i="12"/>
  <c r="N162" i="12"/>
  <c r="O162" i="12"/>
  <c r="R162" i="12" s="1"/>
  <c r="W123" i="12"/>
  <c r="T123" i="12"/>
  <c r="O33" i="12"/>
  <c r="R33" i="12" s="1"/>
  <c r="N33" i="12"/>
  <c r="M33" i="12"/>
  <c r="W263" i="12"/>
  <c r="T263" i="12"/>
  <c r="O282" i="12"/>
  <c r="R282" i="12" s="1"/>
  <c r="M282" i="12"/>
  <c r="N282" i="12"/>
  <c r="O206" i="12"/>
  <c r="R206" i="12" s="1"/>
  <c r="N206" i="12"/>
  <c r="M206" i="12"/>
  <c r="T473" i="12"/>
  <c r="W473" i="12"/>
  <c r="T291" i="12"/>
  <c r="W291" i="12"/>
  <c r="N47" i="12"/>
  <c r="M47" i="12"/>
  <c r="O47" i="12"/>
  <c r="R47" i="12" s="1"/>
  <c r="O294" i="12"/>
  <c r="R294" i="12" s="1"/>
  <c r="N294" i="12"/>
  <c r="M294" i="12"/>
  <c r="O10" i="12"/>
  <c r="R10" i="12" s="1"/>
  <c r="N10" i="12"/>
  <c r="M10" i="12"/>
  <c r="O311" i="12"/>
  <c r="R311" i="12" s="1"/>
  <c r="M311" i="12"/>
  <c r="N311" i="12"/>
  <c r="N462" i="12"/>
  <c r="O462" i="12"/>
  <c r="R462" i="12" s="1"/>
  <c r="M462" i="12"/>
  <c r="T158" i="12"/>
  <c r="W158" i="12"/>
  <c r="W466" i="12"/>
  <c r="T466" i="12"/>
  <c r="W383" i="12"/>
  <c r="T383" i="12"/>
  <c r="T369" i="12"/>
  <c r="W369" i="12"/>
  <c r="W447" i="12"/>
  <c r="T447" i="12"/>
  <c r="M92" i="12"/>
  <c r="N92" i="12"/>
  <c r="Q92" i="12" s="1"/>
  <c r="O92" i="12"/>
  <c r="R92" i="12" s="1"/>
  <c r="W265" i="12"/>
  <c r="T265" i="12"/>
  <c r="O257" i="12"/>
  <c r="R257" i="12" s="1"/>
  <c r="N257" i="12"/>
  <c r="M257" i="12"/>
  <c r="Q257" i="12" s="1"/>
  <c r="T496" i="12"/>
  <c r="W496" i="12"/>
  <c r="N408" i="12"/>
  <c r="M408" i="12"/>
  <c r="Q408" i="12" s="1"/>
  <c r="O408" i="12"/>
  <c r="R408" i="12" s="1"/>
  <c r="N467" i="12"/>
  <c r="M467" i="12"/>
  <c r="O467" i="12"/>
  <c r="R467" i="12" s="1"/>
  <c r="O94" i="12"/>
  <c r="R94" i="12" s="1"/>
  <c r="M94" i="12"/>
  <c r="N94" i="12"/>
  <c r="O297" i="12"/>
  <c r="R297" i="12" s="1"/>
  <c r="M297" i="12"/>
  <c r="N297" i="12"/>
  <c r="N341" i="12"/>
  <c r="O341" i="12"/>
  <c r="R341" i="12" s="1"/>
  <c r="M341" i="12"/>
  <c r="N197" i="12"/>
  <c r="M197" i="12"/>
  <c r="O197" i="12"/>
  <c r="R197" i="12" s="1"/>
  <c r="T209" i="12"/>
  <c r="W209" i="12"/>
  <c r="N280" i="12"/>
  <c r="O280" i="12"/>
  <c r="R280" i="12" s="1"/>
  <c r="M280" i="12"/>
  <c r="M124" i="12"/>
  <c r="O124" i="12"/>
  <c r="R124" i="12" s="1"/>
  <c r="N124" i="12"/>
  <c r="Q124" i="12" s="1"/>
  <c r="X124" i="12" s="1"/>
  <c r="O285" i="12"/>
  <c r="R285" i="12" s="1"/>
  <c r="N285" i="12"/>
  <c r="M285" i="12"/>
  <c r="N336" i="12"/>
  <c r="O336" i="12"/>
  <c r="R336" i="12" s="1"/>
  <c r="M336" i="12"/>
  <c r="Q336" i="12" s="1"/>
  <c r="N35" i="12"/>
  <c r="O35" i="12"/>
  <c r="R35" i="12" s="1"/>
  <c r="M35" i="12"/>
  <c r="T264" i="12"/>
  <c r="W264" i="12"/>
  <c r="O129" i="12"/>
  <c r="R129" i="12" s="1"/>
  <c r="N129" i="12"/>
  <c r="M129" i="12"/>
  <c r="Q129" i="12" s="1"/>
  <c r="U129" i="12" s="1"/>
  <c r="W171" i="12"/>
  <c r="T171" i="12"/>
  <c r="W85" i="12"/>
  <c r="T85" i="12"/>
  <c r="W359" i="12"/>
  <c r="T359" i="12"/>
  <c r="W107" i="12"/>
  <c r="T107" i="12"/>
  <c r="M225" i="12"/>
  <c r="O225" i="12"/>
  <c r="R225" i="12" s="1"/>
  <c r="N225" i="12"/>
  <c r="T398" i="12"/>
  <c r="W398" i="12"/>
  <c r="W119" i="12"/>
  <c r="T119" i="12"/>
  <c r="N161" i="12"/>
  <c r="M161" i="12"/>
  <c r="O161" i="12"/>
  <c r="R161" i="12" s="1"/>
  <c r="W277" i="12"/>
  <c r="T277" i="12"/>
  <c r="T140" i="12"/>
  <c r="W140" i="12"/>
  <c r="T60" i="12"/>
  <c r="W60" i="12"/>
  <c r="W302" i="12"/>
  <c r="T302" i="12"/>
  <c r="O177" i="12"/>
  <c r="R177" i="12" s="1"/>
  <c r="N177" i="12"/>
  <c r="M177" i="12"/>
  <c r="T334" i="12"/>
  <c r="W334" i="12"/>
  <c r="W418" i="12"/>
  <c r="T418" i="12"/>
  <c r="O85" i="12"/>
  <c r="R85" i="12" s="1"/>
  <c r="N85" i="12"/>
  <c r="M85" i="12"/>
  <c r="Q85" i="12" s="1"/>
  <c r="X85" i="12" s="1"/>
  <c r="W198" i="12"/>
  <c r="T198" i="12"/>
  <c r="W401" i="12"/>
  <c r="T401" i="12"/>
  <c r="W281" i="12"/>
  <c r="T281" i="12"/>
  <c r="M168" i="12"/>
  <c r="N168" i="12"/>
  <c r="Q168" i="12" s="1"/>
  <c r="O168" i="12"/>
  <c r="R168" i="12" s="1"/>
  <c r="W480" i="12"/>
  <c r="T480" i="12"/>
  <c r="W317" i="12"/>
  <c r="T317" i="12"/>
  <c r="O305" i="12"/>
  <c r="R305" i="12" s="1"/>
  <c r="N305" i="12"/>
  <c r="M305" i="12"/>
  <c r="Q305" i="12" s="1"/>
  <c r="O123" i="12"/>
  <c r="R123" i="12" s="1"/>
  <c r="M123" i="12"/>
  <c r="N123" i="12"/>
  <c r="M223" i="12"/>
  <c r="N223" i="12"/>
  <c r="O223" i="12"/>
  <c r="R223" i="12" s="1"/>
  <c r="O97" i="12"/>
  <c r="R97" i="12" s="1"/>
  <c r="M97" i="12"/>
  <c r="N97" i="12"/>
  <c r="M439" i="12"/>
  <c r="O439" i="12"/>
  <c r="R439" i="12" s="1"/>
  <c r="N439" i="12"/>
  <c r="N37" i="12"/>
  <c r="O37" i="12"/>
  <c r="R37" i="12" s="1"/>
  <c r="M37" i="12"/>
  <c r="M55" i="12"/>
  <c r="O55" i="12"/>
  <c r="R55" i="12" s="1"/>
  <c r="N55" i="12"/>
  <c r="M292" i="12"/>
  <c r="N292" i="12"/>
  <c r="Q292" i="12" s="1"/>
  <c r="O292" i="12"/>
  <c r="R292" i="12" s="1"/>
  <c r="M22" i="12"/>
  <c r="O22" i="12"/>
  <c r="R22" i="12" s="1"/>
  <c r="N22" i="12"/>
  <c r="N312" i="12"/>
  <c r="M312" i="12"/>
  <c r="Q312" i="12" s="1"/>
  <c r="O312" i="12"/>
  <c r="R312" i="12" s="1"/>
  <c r="W42" i="12"/>
  <c r="T42" i="12"/>
  <c r="T491" i="12"/>
  <c r="W491" i="12"/>
  <c r="M270" i="12"/>
  <c r="N270" i="12"/>
  <c r="O270" i="12"/>
  <c r="R270" i="12" s="1"/>
  <c r="N344" i="12"/>
  <c r="O344" i="12"/>
  <c r="R344" i="12" s="1"/>
  <c r="M344" i="12"/>
  <c r="O327" i="12"/>
  <c r="R327" i="12" s="1"/>
  <c r="N327" i="12"/>
  <c r="M327" i="12"/>
  <c r="Q327" i="12" s="1"/>
  <c r="X327" i="12" s="1"/>
  <c r="O395" i="12"/>
  <c r="R395" i="12" s="1"/>
  <c r="N395" i="12"/>
  <c r="M395" i="12"/>
  <c r="N293" i="12"/>
  <c r="M293" i="12"/>
  <c r="O293" i="12"/>
  <c r="R293" i="12" s="1"/>
  <c r="M421" i="12"/>
  <c r="O421" i="12"/>
  <c r="R421" i="12" s="1"/>
  <c r="N421" i="12"/>
  <c r="O321" i="12"/>
  <c r="R321" i="12" s="1"/>
  <c r="N321" i="12"/>
  <c r="M321" i="12"/>
  <c r="W139" i="12"/>
  <c r="T139" i="12"/>
  <c r="M466" i="12"/>
  <c r="O466" i="12"/>
  <c r="R466" i="12" s="1"/>
  <c r="N466" i="12"/>
  <c r="N41" i="12"/>
  <c r="M41" i="12"/>
  <c r="O41" i="12"/>
  <c r="R41" i="12" s="1"/>
  <c r="T106" i="12"/>
  <c r="W106" i="12"/>
  <c r="N244" i="12"/>
  <c r="O244" i="12"/>
  <c r="R244" i="12" s="1"/>
  <c r="M244" i="12"/>
  <c r="T409" i="12"/>
  <c r="W409" i="12"/>
  <c r="W324" i="12"/>
  <c r="T324" i="12"/>
  <c r="T77" i="12"/>
  <c r="W77" i="12"/>
  <c r="W146" i="12"/>
  <c r="T146" i="12"/>
  <c r="O165" i="12"/>
  <c r="R165" i="12" s="1"/>
  <c r="M165" i="12"/>
  <c r="N165" i="12"/>
  <c r="Q165" i="12" s="1"/>
  <c r="M345" i="12"/>
  <c r="O345" i="12"/>
  <c r="R345" i="12" s="1"/>
  <c r="N345" i="12"/>
  <c r="N437" i="12"/>
  <c r="O437" i="12"/>
  <c r="R437" i="12" s="1"/>
  <c r="M437" i="12"/>
  <c r="Q437" i="12" s="1"/>
  <c r="T117" i="12"/>
  <c r="W117" i="12"/>
  <c r="N27" i="12"/>
  <c r="O27" i="12"/>
  <c r="R27" i="12" s="1"/>
  <c r="M27" i="12"/>
  <c r="T450" i="12"/>
  <c r="W450" i="12"/>
  <c r="T256" i="12"/>
  <c r="W256" i="12"/>
  <c r="W407" i="12"/>
  <c r="T407" i="12"/>
  <c r="O101" i="12"/>
  <c r="R101" i="12" s="1"/>
  <c r="N101" i="12"/>
  <c r="M101" i="12"/>
  <c r="Q101" i="12" s="1"/>
  <c r="U101" i="12" s="1"/>
  <c r="M70" i="12"/>
  <c r="O70" i="12"/>
  <c r="R70" i="12" s="1"/>
  <c r="N70" i="12"/>
  <c r="M99" i="12"/>
  <c r="O99" i="12"/>
  <c r="R99" i="12" s="1"/>
  <c r="N99" i="12"/>
  <c r="T322" i="12"/>
  <c r="W322" i="12"/>
  <c r="W323" i="12"/>
  <c r="T323" i="12"/>
  <c r="T188" i="12"/>
  <c r="W188" i="12"/>
  <c r="M130" i="12"/>
  <c r="O130" i="12"/>
  <c r="R130" i="12" s="1"/>
  <c r="N130" i="12"/>
  <c r="T485" i="12"/>
  <c r="W485" i="12"/>
  <c r="M83" i="12"/>
  <c r="N83" i="12"/>
  <c r="O83" i="12"/>
  <c r="R83" i="12" s="1"/>
  <c r="W486" i="12"/>
  <c r="T486" i="12"/>
  <c r="W462" i="12"/>
  <c r="T462" i="12"/>
  <c r="W272" i="12"/>
  <c r="T272" i="12"/>
  <c r="W115" i="12"/>
  <c r="T115" i="12"/>
  <c r="M307" i="12"/>
  <c r="O307" i="12"/>
  <c r="R307" i="12" s="1"/>
  <c r="N307" i="12"/>
  <c r="O88" i="12"/>
  <c r="R88" i="12" s="1"/>
  <c r="N88" i="12"/>
  <c r="M88" i="12"/>
  <c r="Q88" i="12" s="1"/>
  <c r="X88" i="12" s="1"/>
  <c r="M91" i="12"/>
  <c r="O91" i="12"/>
  <c r="R91" i="12" s="1"/>
  <c r="N91" i="12"/>
  <c r="N140" i="12"/>
  <c r="M140" i="12"/>
  <c r="O140" i="12"/>
  <c r="R140" i="12" s="1"/>
  <c r="O268" i="12"/>
  <c r="R268" i="12" s="1"/>
  <c r="N268" i="12"/>
  <c r="M268" i="12"/>
  <c r="T254" i="12"/>
  <c r="W254" i="12"/>
  <c r="O411" i="12"/>
  <c r="R411" i="12" s="1"/>
  <c r="N411" i="12"/>
  <c r="M411" i="12"/>
  <c r="T394" i="12"/>
  <c r="W394" i="12"/>
  <c r="W387" i="12"/>
  <c r="T387" i="12"/>
  <c r="N378" i="12"/>
  <c r="O378" i="12"/>
  <c r="R378" i="12" s="1"/>
  <c r="M378" i="12"/>
  <c r="T111" i="12"/>
  <c r="W111" i="12"/>
  <c r="W136" i="12"/>
  <c r="T136" i="12"/>
  <c r="T439" i="12"/>
  <c r="W439" i="12"/>
  <c r="O163" i="12"/>
  <c r="R163" i="12" s="1"/>
  <c r="N163" i="12"/>
  <c r="M163" i="12"/>
  <c r="M382" i="12"/>
  <c r="N382" i="12"/>
  <c r="O382" i="12"/>
  <c r="R382" i="12" s="1"/>
  <c r="T137" i="12"/>
  <c r="W137" i="12"/>
  <c r="M490" i="12"/>
  <c r="O490" i="12"/>
  <c r="R490" i="12" s="1"/>
  <c r="N490" i="12"/>
  <c r="T149" i="12"/>
  <c r="W149" i="12"/>
  <c r="N295" i="12"/>
  <c r="O295" i="12"/>
  <c r="R295" i="12" s="1"/>
  <c r="M295" i="12"/>
  <c r="W318" i="12"/>
  <c r="T318" i="12"/>
  <c r="W194" i="12"/>
  <c r="T194" i="12"/>
  <c r="W326" i="12"/>
  <c r="T326" i="12"/>
  <c r="T34" i="12"/>
  <c r="W34" i="12"/>
  <c r="N320" i="12"/>
  <c r="O320" i="12"/>
  <c r="R320" i="12" s="1"/>
  <c r="M320" i="12"/>
  <c r="Q320" i="12" s="1"/>
  <c r="X320" i="12" s="1"/>
  <c r="W10" i="12"/>
  <c r="T10" i="12"/>
  <c r="T181" i="12"/>
  <c r="W181" i="12"/>
  <c r="N44" i="12"/>
  <c r="O44" i="12"/>
  <c r="R44" i="12" s="1"/>
  <c r="M44" i="12"/>
  <c r="T26" i="12"/>
  <c r="W26" i="12"/>
  <c r="O178" i="12"/>
  <c r="R178" i="12" s="1"/>
  <c r="N178" i="12"/>
  <c r="M178" i="12"/>
  <c r="N463" i="12"/>
  <c r="O463" i="12"/>
  <c r="R463" i="12" s="1"/>
  <c r="M463" i="12"/>
  <c r="W132" i="12"/>
  <c r="T132" i="12"/>
  <c r="W495" i="12"/>
  <c r="T495" i="12"/>
  <c r="T237" i="12"/>
  <c r="W237" i="12"/>
  <c r="N277" i="12"/>
  <c r="M277" i="12"/>
  <c r="O277" i="12"/>
  <c r="R277" i="12" s="1"/>
  <c r="O125" i="12"/>
  <c r="R125" i="12" s="1"/>
  <c r="M125" i="12"/>
  <c r="N125" i="12"/>
  <c r="M260" i="12"/>
  <c r="O260" i="12"/>
  <c r="R260" i="12" s="1"/>
  <c r="N260" i="12"/>
  <c r="T355" i="12"/>
  <c r="W355" i="12"/>
  <c r="M457" i="12"/>
  <c r="N457" i="12"/>
  <c r="Q457" i="12" s="1"/>
  <c r="O457" i="12"/>
  <c r="R457" i="12" s="1"/>
  <c r="N314" i="12"/>
  <c r="M314" i="12"/>
  <c r="O314" i="12"/>
  <c r="R314" i="12" s="1"/>
  <c r="W236" i="12"/>
  <c r="T236" i="12"/>
  <c r="T28" i="12"/>
  <c r="W28" i="12"/>
  <c r="W461" i="12"/>
  <c r="T461" i="12"/>
  <c r="N30" i="12"/>
  <c r="O30" i="12"/>
  <c r="R30" i="12" s="1"/>
  <c r="M30" i="12"/>
  <c r="N137" i="12"/>
  <c r="M137" i="12"/>
  <c r="O137" i="12"/>
  <c r="R137" i="12" s="1"/>
  <c r="W164" i="12"/>
  <c r="T164" i="12"/>
  <c r="T332" i="12"/>
  <c r="W332" i="12"/>
  <c r="W396" i="12"/>
  <c r="T396" i="12"/>
  <c r="M221" i="12"/>
  <c r="O221" i="12"/>
  <c r="R221" i="12" s="1"/>
  <c r="N221" i="12"/>
  <c r="W23" i="12"/>
  <c r="T23" i="12"/>
  <c r="W213" i="12"/>
  <c r="T213" i="12"/>
  <c r="N158" i="12"/>
  <c r="M158" i="12"/>
  <c r="O158" i="12"/>
  <c r="R158" i="12" s="1"/>
  <c r="W155" i="12"/>
  <c r="T155" i="12"/>
  <c r="O23" i="12"/>
  <c r="R23" i="12" s="1"/>
  <c r="M23" i="12"/>
  <c r="N23" i="12"/>
  <c r="M190" i="12"/>
  <c r="O190" i="12"/>
  <c r="R190" i="12" s="1"/>
  <c r="N190" i="12"/>
  <c r="O275" i="12"/>
  <c r="R275" i="12" s="1"/>
  <c r="M275" i="12"/>
  <c r="N275" i="12"/>
  <c r="O73" i="12"/>
  <c r="R73" i="12" s="1"/>
  <c r="M73" i="12"/>
  <c r="N73" i="12"/>
  <c r="Q73" i="12" s="1"/>
  <c r="M497" i="12"/>
  <c r="O497" i="12"/>
  <c r="R497" i="12" s="1"/>
  <c r="N497" i="12"/>
  <c r="N58" i="12"/>
  <c r="M58" i="12"/>
  <c r="O58" i="12"/>
  <c r="R58" i="12" s="1"/>
  <c r="M346" i="12"/>
  <c r="N346" i="12"/>
  <c r="O346" i="12"/>
  <c r="R346" i="12" s="1"/>
  <c r="N429" i="12"/>
  <c r="M429" i="12"/>
  <c r="O429" i="12"/>
  <c r="R429" i="12" s="1"/>
  <c r="N374" i="12"/>
  <c r="M374" i="12"/>
  <c r="Q374" i="12" s="1"/>
  <c r="O374" i="12"/>
  <c r="R374" i="12" s="1"/>
  <c r="M63" i="12"/>
  <c r="N63" i="12"/>
  <c r="O63" i="12"/>
  <c r="R63" i="12" s="1"/>
  <c r="O19" i="12"/>
  <c r="R19" i="12" s="1"/>
  <c r="N19" i="12"/>
  <c r="M19" i="12"/>
  <c r="M43" i="12"/>
  <c r="N43" i="12"/>
  <c r="O43" i="12"/>
  <c r="R43" i="12" s="1"/>
  <c r="W162" i="12"/>
  <c r="T162" i="12"/>
  <c r="M390" i="12"/>
  <c r="O390" i="12"/>
  <c r="R390" i="12" s="1"/>
  <c r="N390" i="12"/>
  <c r="O116" i="12"/>
  <c r="R116" i="12" s="1"/>
  <c r="M116" i="12"/>
  <c r="N116" i="12"/>
  <c r="Q116" i="12" s="1"/>
  <c r="O133" i="12"/>
  <c r="R133" i="12" s="1"/>
  <c r="M133" i="12"/>
  <c r="N133" i="12"/>
  <c r="T377" i="12"/>
  <c r="W377" i="12"/>
  <c r="T283" i="12"/>
  <c r="W283" i="12"/>
  <c r="W79" i="12"/>
  <c r="T79" i="12"/>
  <c r="T278" i="12"/>
  <c r="W278" i="12"/>
  <c r="T474" i="12"/>
  <c r="W474" i="12"/>
  <c r="O357" i="12"/>
  <c r="R357" i="12" s="1"/>
  <c r="M357" i="12"/>
  <c r="N357" i="12"/>
  <c r="M12" i="12"/>
  <c r="N12" i="12"/>
  <c r="O12" i="12"/>
  <c r="R12" i="12" s="1"/>
  <c r="N110" i="12"/>
  <c r="O110" i="12"/>
  <c r="R110" i="12" s="1"/>
  <c r="M110" i="12"/>
  <c r="O423" i="12"/>
  <c r="R423" i="12" s="1"/>
  <c r="M423" i="12"/>
  <c r="N423" i="12"/>
  <c r="W403" i="12"/>
  <c r="T403" i="12"/>
  <c r="T344" i="12"/>
  <c r="W344" i="12"/>
  <c r="W345" i="12"/>
  <c r="T345" i="12"/>
  <c r="T31" i="12"/>
  <c r="W31" i="12"/>
  <c r="T196" i="12"/>
  <c r="W196" i="12"/>
  <c r="T68" i="12"/>
  <c r="W68" i="12"/>
  <c r="M122" i="12"/>
  <c r="N122" i="12"/>
  <c r="O122" i="12"/>
  <c r="R122" i="12" s="1"/>
  <c r="O50" i="12"/>
  <c r="R50" i="12" s="1"/>
  <c r="M50" i="12"/>
  <c r="N50" i="12"/>
  <c r="W292" i="12"/>
  <c r="T292" i="12"/>
  <c r="M208" i="12"/>
  <c r="N208" i="12"/>
  <c r="O208" i="12"/>
  <c r="R208" i="12" s="1"/>
  <c r="T375" i="12"/>
  <c r="W375" i="12"/>
  <c r="T71" i="12"/>
  <c r="W71" i="12"/>
  <c r="O105" i="12"/>
  <c r="R105" i="12" s="1"/>
  <c r="N105" i="12"/>
  <c r="M105" i="12"/>
  <c r="N115" i="12"/>
  <c r="O115" i="12"/>
  <c r="R115" i="12" s="1"/>
  <c r="M115" i="12"/>
  <c r="W6" i="12"/>
  <c r="T6" i="12"/>
  <c r="T425" i="12"/>
  <c r="W425" i="12"/>
  <c r="W493" i="12"/>
  <c r="T493" i="12"/>
  <c r="W38" i="12"/>
  <c r="T38" i="12"/>
  <c r="O185" i="12"/>
  <c r="R185" i="12" s="1"/>
  <c r="N185" i="12"/>
  <c r="M185" i="12"/>
  <c r="O17" i="12"/>
  <c r="R17" i="12" s="1"/>
  <c r="N17" i="12"/>
  <c r="M17" i="12"/>
  <c r="Q17" i="12" s="1"/>
  <c r="X17" i="12" s="1"/>
  <c r="W242" i="12"/>
  <c r="T242" i="12"/>
  <c r="M117" i="12"/>
  <c r="O117" i="12"/>
  <c r="R117" i="12" s="1"/>
  <c r="N117" i="12"/>
  <c r="W184" i="12"/>
  <c r="T184" i="12"/>
  <c r="O287" i="12"/>
  <c r="R287" i="12" s="1"/>
  <c r="N287" i="12"/>
  <c r="M287" i="12"/>
  <c r="Q287" i="12" s="1"/>
  <c r="X287" i="12" s="1"/>
  <c r="W295" i="12"/>
  <c r="T295" i="12"/>
  <c r="T258" i="12"/>
  <c r="W258" i="12"/>
  <c r="O76" i="12"/>
  <c r="R76" i="12" s="1"/>
  <c r="N76" i="12"/>
  <c r="M76" i="12"/>
  <c r="M299" i="12"/>
  <c r="O299" i="12"/>
  <c r="R299" i="12" s="1"/>
  <c r="N299" i="12"/>
  <c r="N489" i="12"/>
  <c r="M489" i="12"/>
  <c r="O489" i="12"/>
  <c r="R489" i="12" s="1"/>
  <c r="M256" i="12"/>
  <c r="O256" i="12"/>
  <c r="R256" i="12" s="1"/>
  <c r="N256" i="12"/>
  <c r="N175" i="12"/>
  <c r="O175" i="12"/>
  <c r="R175" i="12" s="1"/>
  <c r="M175" i="12"/>
  <c r="O485" i="12"/>
  <c r="R485" i="12" s="1"/>
  <c r="M485" i="12"/>
  <c r="N485" i="12"/>
  <c r="N445" i="12"/>
  <c r="M445" i="12"/>
  <c r="Q445" i="12" s="1"/>
  <c r="O445" i="12"/>
  <c r="R445" i="12" s="1"/>
  <c r="N309" i="12"/>
  <c r="M309" i="12"/>
  <c r="O309" i="12"/>
  <c r="R309" i="12" s="1"/>
  <c r="M356" i="12"/>
  <c r="N356" i="12"/>
  <c r="Q356" i="12" s="1"/>
  <c r="O356" i="12"/>
  <c r="R356" i="12" s="1"/>
  <c r="T74" i="12"/>
  <c r="W74" i="12"/>
  <c r="O396" i="12"/>
  <c r="R396" i="12" s="1"/>
  <c r="M396" i="12"/>
  <c r="N396" i="12"/>
  <c r="T200" i="12"/>
  <c r="W200" i="12"/>
  <c r="W440" i="12"/>
  <c r="T440" i="12"/>
  <c r="N15" i="12"/>
  <c r="M15" i="12"/>
  <c r="O15" i="12"/>
  <c r="R15" i="12" s="1"/>
  <c r="N296" i="12"/>
  <c r="O296" i="12"/>
  <c r="R296" i="12" s="1"/>
  <c r="M296" i="12"/>
  <c r="Q296" i="12" s="1"/>
  <c r="M238" i="12"/>
  <c r="N238" i="12"/>
  <c r="O238" i="12"/>
  <c r="R238" i="12" s="1"/>
  <c r="O338" i="12"/>
  <c r="R338" i="12" s="1"/>
  <c r="M338" i="12"/>
  <c r="N338" i="12"/>
  <c r="O471" i="12"/>
  <c r="R471" i="12" s="1"/>
  <c r="N471" i="12"/>
  <c r="M471" i="12"/>
  <c r="N21" i="12"/>
  <c r="M21" i="12"/>
  <c r="O21" i="12"/>
  <c r="R21" i="12" s="1"/>
  <c r="O335" i="12"/>
  <c r="R335" i="12" s="1"/>
  <c r="M335" i="12"/>
  <c r="N335" i="12"/>
  <c r="N455" i="12"/>
  <c r="M455" i="12"/>
  <c r="O455" i="12"/>
  <c r="R455" i="12" s="1"/>
  <c r="M198" i="12"/>
  <c r="N198" i="12"/>
  <c r="O198" i="12"/>
  <c r="R198" i="12" s="1"/>
  <c r="W215" i="12"/>
  <c r="T215" i="12"/>
  <c r="T148" i="12"/>
  <c r="W148" i="12"/>
  <c r="N20" i="12"/>
  <c r="M20" i="12"/>
  <c r="O20" i="12"/>
  <c r="R20" i="12" s="1"/>
  <c r="N367" i="12"/>
  <c r="M367" i="12"/>
  <c r="Q367" i="12" s="1"/>
  <c r="O367" i="12"/>
  <c r="R367" i="12" s="1"/>
  <c r="M348" i="12"/>
  <c r="O348" i="12"/>
  <c r="R348" i="12" s="1"/>
  <c r="N348" i="12"/>
  <c r="O318" i="12"/>
  <c r="R318" i="12" s="1"/>
  <c r="M318" i="12"/>
  <c r="N318" i="12"/>
  <c r="T47" i="12"/>
  <c r="W47" i="12"/>
  <c r="W35" i="12"/>
  <c r="T35" i="12"/>
  <c r="W187" i="12"/>
  <c r="T187" i="12"/>
  <c r="O340" i="12"/>
  <c r="R340" i="12" s="1"/>
  <c r="M340" i="12"/>
  <c r="N340" i="12"/>
  <c r="M136" i="12"/>
  <c r="O136" i="12"/>
  <c r="R136" i="12" s="1"/>
  <c r="N136" i="12"/>
  <c r="T211" i="12"/>
  <c r="W211" i="12"/>
  <c r="T247" i="12"/>
  <c r="W247" i="12"/>
  <c r="T195" i="12"/>
  <c r="W195" i="12"/>
  <c r="M387" i="12"/>
  <c r="O387" i="12"/>
  <c r="R387" i="12" s="1"/>
  <c r="N387" i="12"/>
  <c r="N153" i="12"/>
  <c r="M153" i="12"/>
  <c r="Q153" i="12" s="1"/>
  <c r="O153" i="12"/>
  <c r="R153" i="12" s="1"/>
  <c r="W331" i="12"/>
  <c r="T331" i="12"/>
  <c r="T468" i="12"/>
  <c r="W468" i="12"/>
  <c r="N236" i="12"/>
  <c r="O236" i="12"/>
  <c r="R236" i="12" s="1"/>
  <c r="M236" i="12"/>
  <c r="Q236" i="12" s="1"/>
  <c r="W11" i="12"/>
  <c r="T11" i="12"/>
  <c r="T18" i="12"/>
  <c r="W18" i="12"/>
  <c r="T172" i="12"/>
  <c r="W172" i="12"/>
  <c r="N40" i="12"/>
  <c r="M40" i="12"/>
  <c r="Q40" i="12" s="1"/>
  <c r="O40" i="12"/>
  <c r="R40" i="12" s="1"/>
  <c r="T165" i="12"/>
  <c r="W165" i="12"/>
  <c r="O473" i="12"/>
  <c r="R473" i="12" s="1"/>
  <c r="M473" i="12"/>
  <c r="N473" i="12"/>
  <c r="M333" i="12"/>
  <c r="O333" i="12"/>
  <c r="R333" i="12" s="1"/>
  <c r="N333" i="12"/>
  <c r="N364" i="12"/>
  <c r="M364" i="12"/>
  <c r="O364" i="12"/>
  <c r="R364" i="12" s="1"/>
  <c r="O389" i="12"/>
  <c r="R389" i="12" s="1"/>
  <c r="M389" i="12"/>
  <c r="N389" i="12"/>
  <c r="W406" i="12"/>
  <c r="T406" i="12"/>
  <c r="N149" i="12"/>
  <c r="M149" i="12"/>
  <c r="O149" i="12"/>
  <c r="R149" i="12" s="1"/>
  <c r="W186" i="12"/>
  <c r="T186" i="12"/>
  <c r="T467" i="12"/>
  <c r="W467" i="12"/>
  <c r="N443" i="12"/>
  <c r="M443" i="12"/>
  <c r="Q443" i="12" s="1"/>
  <c r="O443" i="12"/>
  <c r="R443" i="12" s="1"/>
  <c r="N371" i="12"/>
  <c r="M371" i="12"/>
  <c r="O371" i="12"/>
  <c r="R371" i="12" s="1"/>
  <c r="W363" i="12"/>
  <c r="T363" i="12"/>
  <c r="N391" i="12"/>
  <c r="M391" i="12"/>
  <c r="Q391" i="12" s="1"/>
  <c r="O391" i="12"/>
  <c r="R391" i="12" s="1"/>
  <c r="W434" i="12"/>
  <c r="T434" i="12"/>
  <c r="W415" i="12"/>
  <c r="T415" i="12"/>
  <c r="T63" i="12"/>
  <c r="W63" i="12"/>
  <c r="O407" i="12"/>
  <c r="R407" i="12" s="1"/>
  <c r="M407" i="12"/>
  <c r="N407" i="12"/>
  <c r="N209" i="12"/>
  <c r="O209" i="12"/>
  <c r="R209" i="12" s="1"/>
  <c r="M209" i="12"/>
  <c r="M181" i="12"/>
  <c r="N181" i="12"/>
  <c r="O181" i="12"/>
  <c r="R181" i="12" s="1"/>
  <c r="T312" i="12"/>
  <c r="W312" i="12"/>
  <c r="N52" i="12"/>
  <c r="O52" i="12"/>
  <c r="R52" i="12" s="1"/>
  <c r="M52" i="12"/>
  <c r="W282" i="12"/>
  <c r="T282" i="12"/>
  <c r="N362" i="12"/>
  <c r="M362" i="12"/>
  <c r="O362" i="12"/>
  <c r="R362" i="12" s="1"/>
  <c r="T226" i="12"/>
  <c r="W226" i="12"/>
  <c r="T239" i="12"/>
  <c r="W239" i="12"/>
  <c r="N57" i="12"/>
  <c r="M57" i="12"/>
  <c r="Q57" i="12" s="1"/>
  <c r="O57" i="12"/>
  <c r="R57" i="12" s="1"/>
  <c r="T289" i="12"/>
  <c r="W289" i="12"/>
  <c r="W392" i="12"/>
  <c r="T392" i="12"/>
  <c r="M373" i="12"/>
  <c r="N373" i="12"/>
  <c r="O373" i="12"/>
  <c r="R373" i="12" s="1"/>
  <c r="W206" i="12"/>
  <c r="T206" i="12"/>
  <c r="T159" i="12"/>
  <c r="W159" i="12"/>
  <c r="M281" i="12"/>
  <c r="N281" i="12"/>
  <c r="Q281" i="12" s="1"/>
  <c r="O281" i="12"/>
  <c r="R281" i="12" s="1"/>
  <c r="O180" i="12"/>
  <c r="R180" i="12" s="1"/>
  <c r="N180" i="12"/>
  <c r="M180" i="12"/>
  <c r="Q180" i="12" s="1"/>
  <c r="W499" i="12"/>
  <c r="T499" i="12"/>
  <c r="T316" i="12"/>
  <c r="W316" i="12"/>
  <c r="M183" i="12"/>
  <c r="N183" i="12"/>
  <c r="O183" i="12"/>
  <c r="R183" i="12" s="1"/>
  <c r="N477" i="12"/>
  <c r="O477" i="12"/>
  <c r="R477" i="12" s="1"/>
  <c r="M477" i="12"/>
  <c r="T220" i="12"/>
  <c r="W220" i="12"/>
  <c r="M106" i="12"/>
  <c r="O106" i="12"/>
  <c r="R106" i="12" s="1"/>
  <c r="N106" i="12"/>
  <c r="T94" i="12"/>
  <c r="W94" i="12"/>
  <c r="T163" i="12"/>
  <c r="W163" i="12"/>
  <c r="T408" i="12"/>
  <c r="W408" i="12"/>
  <c r="W46" i="12"/>
  <c r="T46" i="12"/>
  <c r="W229" i="12"/>
  <c r="T229" i="12"/>
  <c r="N469" i="12"/>
  <c r="M469" i="12"/>
  <c r="O469" i="12"/>
  <c r="R469" i="12" s="1"/>
  <c r="M436" i="12"/>
  <c r="O436" i="12"/>
  <c r="R436" i="12" s="1"/>
  <c r="N436" i="12"/>
  <c r="M199" i="12"/>
  <c r="N199" i="12"/>
  <c r="O199" i="12"/>
  <c r="R199" i="12" s="1"/>
  <c r="W241" i="12"/>
  <c r="T241" i="12"/>
  <c r="T223" i="12"/>
  <c r="W223" i="12"/>
  <c r="O96" i="12"/>
  <c r="R96" i="12" s="1"/>
  <c r="M96" i="12"/>
  <c r="N96" i="12"/>
  <c r="N384" i="12"/>
  <c r="O384" i="12"/>
  <c r="R384" i="12" s="1"/>
  <c r="M384" i="12"/>
  <c r="W348" i="12"/>
  <c r="T348" i="12"/>
  <c r="M424" i="12"/>
  <c r="N424" i="12"/>
  <c r="Q424" i="12" s="1"/>
  <c r="O424" i="12"/>
  <c r="R424" i="12" s="1"/>
  <c r="M498" i="12"/>
  <c r="N498" i="12"/>
  <c r="O498" i="12"/>
  <c r="R498" i="12" s="1"/>
  <c r="O14" i="12"/>
  <c r="R14" i="12" s="1"/>
  <c r="N14" i="12"/>
  <c r="M14" i="12"/>
  <c r="N347" i="12"/>
  <c r="M347" i="12"/>
  <c r="O347" i="12"/>
  <c r="R347" i="12" s="1"/>
  <c r="M24" i="12"/>
  <c r="O24" i="12"/>
  <c r="R24" i="12" s="1"/>
  <c r="N24" i="12"/>
  <c r="T424" i="12"/>
  <c r="W424" i="12"/>
  <c r="N381" i="12"/>
  <c r="O381" i="12"/>
  <c r="R381" i="12" s="1"/>
  <c r="M381" i="12"/>
  <c r="N131" i="12"/>
  <c r="O131" i="12"/>
  <c r="R131" i="12" s="1"/>
  <c r="M131" i="12"/>
  <c r="M84" i="12"/>
  <c r="N84" i="12"/>
  <c r="O84" i="12"/>
  <c r="R84" i="12" s="1"/>
  <c r="W56" i="12"/>
  <c r="T56" i="12"/>
  <c r="N397" i="12"/>
  <c r="M397" i="12"/>
  <c r="Q397" i="12" s="1"/>
  <c r="O397" i="12"/>
  <c r="R397" i="12" s="1"/>
  <c r="M60" i="12"/>
  <c r="N60" i="12"/>
  <c r="O60" i="12"/>
  <c r="R60" i="12" s="1"/>
  <c r="N474" i="12"/>
  <c r="M474" i="12"/>
  <c r="Q474" i="12" s="1"/>
  <c r="O474" i="12"/>
  <c r="R474" i="12" s="1"/>
  <c r="M392" i="12"/>
  <c r="O392" i="12"/>
  <c r="R392" i="12" s="1"/>
  <c r="N392" i="12"/>
  <c r="T361" i="12"/>
  <c r="W361" i="12"/>
  <c r="T147" i="12"/>
  <c r="W147" i="12"/>
  <c r="W475" i="12"/>
  <c r="T475" i="12"/>
  <c r="T55" i="12"/>
  <c r="W55" i="12"/>
  <c r="N475" i="12"/>
  <c r="O475" i="12"/>
  <c r="R475" i="12" s="1"/>
  <c r="M475" i="12"/>
  <c r="M401" i="12"/>
  <c r="O401" i="12"/>
  <c r="R401" i="12" s="1"/>
  <c r="N401" i="12"/>
  <c r="W49" i="12"/>
  <c r="T49" i="12"/>
  <c r="T300" i="12"/>
  <c r="W300" i="12"/>
  <c r="M253" i="12"/>
  <c r="N253" i="12"/>
  <c r="Q253" i="12" s="1"/>
  <c r="O253" i="12"/>
  <c r="R253" i="12" s="1"/>
  <c r="T243" i="12"/>
  <c r="W243" i="12"/>
  <c r="N386" i="12"/>
  <c r="O386" i="12"/>
  <c r="R386" i="12" s="1"/>
  <c r="M386" i="12"/>
  <c r="M16" i="12"/>
  <c r="N16" i="12"/>
  <c r="O16" i="12"/>
  <c r="R16" i="12" s="1"/>
  <c r="M265" i="12"/>
  <c r="N265" i="12"/>
  <c r="O265" i="12"/>
  <c r="R265" i="12" s="1"/>
  <c r="O171" i="12"/>
  <c r="R171" i="12" s="1"/>
  <c r="M171" i="12"/>
  <c r="N171" i="12"/>
  <c r="T65" i="12"/>
  <c r="W65" i="12"/>
  <c r="T179" i="12"/>
  <c r="W179" i="12"/>
  <c r="T481" i="12"/>
  <c r="W481" i="12"/>
  <c r="T335" i="12"/>
  <c r="W335" i="12"/>
  <c r="N351" i="12"/>
  <c r="M351" i="12"/>
  <c r="O351" i="12"/>
  <c r="R351" i="12" s="1"/>
  <c r="M213" i="12"/>
  <c r="O213" i="12"/>
  <c r="R213" i="12" s="1"/>
  <c r="N213" i="12"/>
  <c r="W347" i="12"/>
  <c r="T347" i="12"/>
  <c r="T51" i="12"/>
  <c r="W51" i="12"/>
  <c r="O86" i="12"/>
  <c r="R86" i="12" s="1"/>
  <c r="N86" i="12"/>
  <c r="M86" i="12"/>
  <c r="T441" i="12"/>
  <c r="W441" i="12"/>
  <c r="T134" i="12"/>
  <c r="W134" i="12"/>
  <c r="W342" i="12"/>
  <c r="T342" i="12"/>
  <c r="T218" i="12"/>
  <c r="W218" i="12"/>
  <c r="M25" i="12"/>
  <c r="N25" i="12"/>
  <c r="Q25" i="12" s="1"/>
  <c r="O25" i="12"/>
  <c r="R25" i="12" s="1"/>
  <c r="N173" i="12"/>
  <c r="M173" i="12"/>
  <c r="O173" i="12"/>
  <c r="R173" i="12" s="1"/>
  <c r="W325" i="12"/>
  <c r="T325" i="12"/>
  <c r="T357" i="12"/>
  <c r="W357" i="12"/>
  <c r="O339" i="12"/>
  <c r="R339" i="12" s="1"/>
  <c r="M339" i="12"/>
  <c r="N339" i="12"/>
  <c r="W99" i="12"/>
  <c r="T99" i="12"/>
  <c r="M303" i="12"/>
  <c r="N303" i="12"/>
  <c r="O303" i="12"/>
  <c r="R303" i="12" s="1"/>
  <c r="T122" i="12"/>
  <c r="W122" i="12"/>
  <c r="W225" i="12"/>
  <c r="T225" i="12"/>
  <c r="O142" i="12"/>
  <c r="R142" i="12" s="1"/>
  <c r="N142" i="12"/>
  <c r="M142" i="12"/>
  <c r="T307" i="12"/>
  <c r="W307" i="12"/>
  <c r="W452" i="12"/>
  <c r="T452" i="12"/>
  <c r="N119" i="12"/>
  <c r="O119" i="12"/>
  <c r="R119" i="12" s="1"/>
  <c r="M119" i="12"/>
  <c r="W337" i="12"/>
  <c r="T337" i="12"/>
  <c r="T93" i="12"/>
  <c r="W93" i="12"/>
  <c r="W156" i="12"/>
  <c r="T156" i="12"/>
  <c r="T69" i="12"/>
  <c r="W69" i="12"/>
  <c r="T388" i="12"/>
  <c r="W388" i="12"/>
  <c r="T419" i="12"/>
  <c r="W419" i="12"/>
  <c r="O388" i="12"/>
  <c r="R388" i="12" s="1"/>
  <c r="N388" i="12"/>
  <c r="M388" i="12"/>
  <c r="N352" i="12"/>
  <c r="O352" i="12"/>
  <c r="R352" i="12" s="1"/>
  <c r="M352" i="12"/>
  <c r="N66" i="12"/>
  <c r="M66" i="12"/>
  <c r="Q66" i="12" s="1"/>
  <c r="O66" i="12"/>
  <c r="R66" i="12" s="1"/>
  <c r="O412" i="12"/>
  <c r="R412" i="12" s="1"/>
  <c r="M412" i="12"/>
  <c r="N412" i="12"/>
  <c r="T104" i="12"/>
  <c r="W104" i="12"/>
  <c r="N261" i="12"/>
  <c r="O261" i="12"/>
  <c r="R261" i="12" s="1"/>
  <c r="M261" i="12"/>
  <c r="W78" i="12"/>
  <c r="T78" i="12"/>
  <c r="T436" i="12"/>
  <c r="W436" i="12"/>
  <c r="O279" i="12"/>
  <c r="R279" i="12" s="1"/>
  <c r="N279" i="12"/>
  <c r="M279" i="12"/>
  <c r="Q279" i="12" s="1"/>
  <c r="X279" i="12" s="1"/>
  <c r="N191" i="12"/>
  <c r="O191" i="12"/>
  <c r="R191" i="12" s="1"/>
  <c r="M191" i="12"/>
  <c r="O212" i="12"/>
  <c r="R212" i="12" s="1"/>
  <c r="N212" i="12"/>
  <c r="M212" i="12"/>
  <c r="Q212" i="12" s="1"/>
  <c r="X212" i="12" s="1"/>
  <c r="O453" i="12"/>
  <c r="R453" i="12" s="1"/>
  <c r="M453" i="12"/>
  <c r="N453" i="12"/>
  <c r="W199" i="12"/>
  <c r="T199" i="12"/>
  <c r="T250" i="12"/>
  <c r="W250" i="12"/>
  <c r="O59" i="12"/>
  <c r="R59" i="12" s="1"/>
  <c r="M59" i="12"/>
  <c r="N59" i="12"/>
  <c r="W370" i="12"/>
  <c r="T370" i="12"/>
  <c r="N48" i="12"/>
  <c r="M48" i="12"/>
  <c r="Q48" i="12" s="1"/>
  <c r="O48" i="12"/>
  <c r="R48" i="12" s="1"/>
  <c r="N385" i="12"/>
  <c r="O385" i="12"/>
  <c r="R385" i="12" s="1"/>
  <c r="M385" i="12"/>
  <c r="W152" i="12"/>
  <c r="T152" i="12"/>
  <c r="W82" i="12"/>
  <c r="T82" i="12"/>
  <c r="T437" i="12"/>
  <c r="W437" i="12"/>
  <c r="W269" i="12"/>
  <c r="T269" i="12"/>
  <c r="W478" i="12"/>
  <c r="T478" i="12"/>
  <c r="W311" i="12"/>
  <c r="T311" i="12"/>
  <c r="N337" i="12"/>
  <c r="O337" i="12"/>
  <c r="R337" i="12" s="1"/>
  <c r="M337" i="12"/>
  <c r="Q337" i="12" s="1"/>
  <c r="M264" i="12"/>
  <c r="N264" i="12"/>
  <c r="O264" i="12"/>
  <c r="R264" i="12" s="1"/>
  <c r="M121" i="12"/>
  <c r="N121" i="12"/>
  <c r="O121" i="12"/>
  <c r="R121" i="12" s="1"/>
  <c r="M359" i="12"/>
  <c r="N359" i="12"/>
  <c r="O359" i="12"/>
  <c r="R359" i="12" s="1"/>
  <c r="W231" i="12"/>
  <c r="T231" i="12"/>
  <c r="W249" i="12"/>
  <c r="T249" i="12"/>
  <c r="N349" i="12"/>
  <c r="M349" i="12"/>
  <c r="Q349" i="12" s="1"/>
  <c r="O349" i="12"/>
  <c r="R349" i="12" s="1"/>
  <c r="M326" i="12"/>
  <c r="O326" i="12"/>
  <c r="R326" i="12" s="1"/>
  <c r="N326" i="12"/>
  <c r="N233" i="12"/>
  <c r="M233" i="12"/>
  <c r="Q233" i="12" s="1"/>
  <c r="O233" i="12"/>
  <c r="R233" i="12" s="1"/>
  <c r="T192" i="12"/>
  <c r="W192" i="12"/>
  <c r="N313" i="12"/>
  <c r="O313" i="12"/>
  <c r="R313" i="12" s="1"/>
  <c r="M313" i="12"/>
  <c r="Q313" i="12" s="1"/>
  <c r="W479" i="12"/>
  <c r="T479" i="12"/>
  <c r="O353" i="12"/>
  <c r="R353" i="12" s="1"/>
  <c r="M353" i="12"/>
  <c r="N353" i="12"/>
  <c r="T306" i="12"/>
  <c r="W306" i="12"/>
  <c r="W25" i="12"/>
  <c r="T25" i="12"/>
  <c r="M322" i="12"/>
  <c r="N322" i="12"/>
  <c r="O322" i="12"/>
  <c r="R322" i="12" s="1"/>
  <c r="N393" i="12"/>
  <c r="M393" i="12"/>
  <c r="Q393" i="12" s="1"/>
  <c r="O393" i="12"/>
  <c r="R393" i="12" s="1"/>
  <c r="W141" i="12"/>
  <c r="T141" i="12"/>
  <c r="N222" i="12"/>
  <c r="M222" i="12"/>
  <c r="O222" i="12"/>
  <c r="R222" i="12" s="1"/>
  <c r="T157" i="12"/>
  <c r="W157" i="12"/>
  <c r="T5" i="12"/>
  <c r="W5" i="12"/>
  <c r="O458" i="12"/>
  <c r="R458" i="12" s="1"/>
  <c r="M458" i="12"/>
  <c r="N458" i="12"/>
  <c r="T244" i="12"/>
  <c r="W244" i="12"/>
  <c r="O461" i="12"/>
  <c r="R461" i="12" s="1"/>
  <c r="N461" i="12"/>
  <c r="M461" i="12"/>
  <c r="Q461" i="12" s="1"/>
  <c r="X461" i="12" s="1"/>
  <c r="T455" i="12"/>
  <c r="W455" i="12"/>
  <c r="T204" i="12"/>
  <c r="W204" i="12"/>
  <c r="N363" i="12"/>
  <c r="O363" i="12"/>
  <c r="R363" i="12" s="1"/>
  <c r="M363" i="12"/>
  <c r="W98" i="12"/>
  <c r="T98" i="12"/>
  <c r="W427" i="12"/>
  <c r="T427" i="12"/>
  <c r="N90" i="12"/>
  <c r="O90" i="12"/>
  <c r="R90" i="12" s="1"/>
  <c r="M90" i="12"/>
  <c r="Q90" i="12" s="1"/>
  <c r="T352" i="12"/>
  <c r="W352" i="12"/>
  <c r="M5" i="12"/>
  <c r="O5" i="12"/>
  <c r="R5" i="12" s="1"/>
  <c r="N5" i="12"/>
  <c r="W128" i="12"/>
  <c r="T128" i="12"/>
  <c r="N228" i="12"/>
  <c r="O228" i="12"/>
  <c r="R228" i="12" s="1"/>
  <c r="M228" i="12"/>
  <c r="Q228" i="12" s="1"/>
  <c r="U228" i="12" s="1"/>
  <c r="O160" i="12"/>
  <c r="R160" i="12" s="1"/>
  <c r="N160" i="12"/>
  <c r="M160" i="12"/>
  <c r="O239" i="12"/>
  <c r="R239" i="12" s="1"/>
  <c r="M239" i="12"/>
  <c r="N239" i="12"/>
  <c r="N269" i="12"/>
  <c r="M269" i="12"/>
  <c r="Q269" i="12" s="1"/>
  <c r="O269" i="12"/>
  <c r="R269" i="12" s="1"/>
  <c r="T96" i="12"/>
  <c r="W96" i="12"/>
  <c r="O134" i="12"/>
  <c r="R134" i="12" s="1"/>
  <c r="M134" i="12"/>
  <c r="N134" i="12"/>
  <c r="Q134" i="12" s="1"/>
  <c r="M243" i="12"/>
  <c r="N243" i="12"/>
  <c r="O243" i="12"/>
  <c r="R243" i="12" s="1"/>
  <c r="M496" i="12"/>
  <c r="O496" i="12"/>
  <c r="R496" i="12" s="1"/>
  <c r="N496" i="12"/>
  <c r="T217" i="12"/>
  <c r="W217" i="12"/>
  <c r="M278" i="12"/>
  <c r="N278" i="12"/>
  <c r="O278" i="12"/>
  <c r="R278" i="12" s="1"/>
  <c r="M218" i="12"/>
  <c r="O218" i="12"/>
  <c r="R218" i="12" s="1"/>
  <c r="N218" i="12"/>
  <c r="W197" i="12"/>
  <c r="T197" i="12"/>
  <c r="O332" i="12"/>
  <c r="R332" i="12" s="1"/>
  <c r="M332" i="12"/>
  <c r="N332" i="12"/>
  <c r="N433" i="12"/>
  <c r="O433" i="12"/>
  <c r="R433" i="12" s="1"/>
  <c r="M433" i="12"/>
  <c r="N432" i="12"/>
  <c r="M432" i="12"/>
  <c r="Q432" i="12" s="1"/>
  <c r="O432" i="12"/>
  <c r="R432" i="12" s="1"/>
  <c r="T121" i="12"/>
  <c r="W121" i="12"/>
  <c r="M68" i="12"/>
  <c r="N68" i="12"/>
  <c r="O68" i="12"/>
  <c r="R68" i="12" s="1"/>
  <c r="O479" i="12"/>
  <c r="R479" i="12" s="1"/>
  <c r="M479" i="12"/>
  <c r="N479" i="12"/>
  <c r="T102" i="12"/>
  <c r="W102" i="12"/>
  <c r="W81" i="12"/>
  <c r="T81" i="12"/>
  <c r="M49" i="12"/>
  <c r="N49" i="12"/>
  <c r="O49" i="12"/>
  <c r="R49" i="12" s="1"/>
  <c r="M375" i="12"/>
  <c r="N375" i="12"/>
  <c r="Q375" i="12" s="1"/>
  <c r="O375" i="12"/>
  <c r="R375" i="12" s="1"/>
  <c r="M484" i="12"/>
  <c r="N484" i="12"/>
  <c r="O484" i="12"/>
  <c r="R484" i="12" s="1"/>
  <c r="W400" i="12"/>
  <c r="T400" i="12"/>
  <c r="W416" i="12"/>
  <c r="T416" i="12"/>
  <c r="N93" i="12"/>
  <c r="M93" i="12"/>
  <c r="O93" i="12"/>
  <c r="R93" i="12" s="1"/>
  <c r="O207" i="12"/>
  <c r="R207" i="12" s="1"/>
  <c r="N207" i="12"/>
  <c r="M207" i="12"/>
  <c r="Q207" i="12" s="1"/>
  <c r="U207" i="12" s="1"/>
  <c r="W54" i="12"/>
  <c r="T54" i="12"/>
  <c r="T32" i="12"/>
  <c r="W32" i="12"/>
  <c r="M72" i="12"/>
  <c r="N72" i="12"/>
  <c r="O72" i="12"/>
  <c r="R72" i="12" s="1"/>
  <c r="N300" i="12"/>
  <c r="O300" i="12"/>
  <c r="R300" i="12" s="1"/>
  <c r="M300" i="12"/>
  <c r="O234" i="12"/>
  <c r="R234" i="12" s="1"/>
  <c r="N234" i="12"/>
  <c r="M234" i="12"/>
  <c r="N203" i="12"/>
  <c r="M203" i="12"/>
  <c r="O203" i="12"/>
  <c r="R203" i="12" s="1"/>
  <c r="T103" i="12"/>
  <c r="W103" i="12"/>
  <c r="O383" i="12"/>
  <c r="R383" i="12" s="1"/>
  <c r="N383" i="12"/>
  <c r="M383" i="12"/>
  <c r="T95" i="12"/>
  <c r="W95" i="12"/>
  <c r="N139" i="12"/>
  <c r="O139" i="12"/>
  <c r="R139" i="12" s="1"/>
  <c r="M139" i="12"/>
  <c r="M251" i="12"/>
  <c r="N251" i="12"/>
  <c r="O251" i="12"/>
  <c r="R251" i="12" s="1"/>
  <c r="O464" i="12"/>
  <c r="R464" i="12" s="1"/>
  <c r="N464" i="12"/>
  <c r="M464" i="12"/>
  <c r="Q464" i="12" s="1"/>
  <c r="U464" i="12" s="1"/>
  <c r="T276" i="12"/>
  <c r="W276" i="12"/>
  <c r="O415" i="12"/>
  <c r="R415" i="12" s="1"/>
  <c r="N415" i="12"/>
  <c r="M415" i="12"/>
  <c r="W154" i="12"/>
  <c r="T154" i="12"/>
  <c r="T178" i="12"/>
  <c r="W178" i="12"/>
  <c r="M291" i="12"/>
  <c r="N291" i="12"/>
  <c r="O291" i="12"/>
  <c r="R291" i="12" s="1"/>
  <c r="W397" i="12"/>
  <c r="T397" i="12"/>
  <c r="M6" i="12"/>
  <c r="O6" i="12"/>
  <c r="R6" i="12" s="1"/>
  <c r="N6" i="12"/>
  <c r="W290" i="12"/>
  <c r="T290" i="12"/>
  <c r="M109" i="12"/>
  <c r="N109" i="12"/>
  <c r="O109" i="12"/>
  <c r="R109" i="12" s="1"/>
  <c r="W21" i="12"/>
  <c r="T21" i="12"/>
  <c r="T319" i="12"/>
  <c r="W319" i="12"/>
  <c r="N372" i="12"/>
  <c r="M372" i="12"/>
  <c r="O372" i="12"/>
  <c r="R372" i="12" s="1"/>
  <c r="O298" i="12"/>
  <c r="R298" i="12" s="1"/>
  <c r="M298" i="12"/>
  <c r="N298" i="12"/>
  <c r="W248" i="12"/>
  <c r="T248" i="12"/>
  <c r="N34" i="12"/>
  <c r="O34" i="12"/>
  <c r="R34" i="12" s="1"/>
  <c r="M34" i="12"/>
  <c r="M141" i="12"/>
  <c r="O141" i="12"/>
  <c r="R141" i="12" s="1"/>
  <c r="N141" i="12"/>
  <c r="M100" i="12"/>
  <c r="N100" i="12"/>
  <c r="Q100" i="12" s="1"/>
  <c r="O100" i="12"/>
  <c r="R100" i="12" s="1"/>
  <c r="W92" i="12"/>
  <c r="T92" i="12"/>
  <c r="O271" i="12"/>
  <c r="R271" i="12" s="1"/>
  <c r="M271" i="12"/>
  <c r="N271" i="12"/>
  <c r="N249" i="12"/>
  <c r="O249" i="12"/>
  <c r="R249" i="12" s="1"/>
  <c r="M249" i="12"/>
  <c r="O235" i="12"/>
  <c r="R235" i="12" s="1"/>
  <c r="N235" i="12"/>
  <c r="M235" i="12"/>
  <c r="Q235" i="12" s="1"/>
  <c r="X235" i="12" s="1"/>
  <c r="T222" i="12"/>
  <c r="W222" i="12"/>
  <c r="O9" i="12"/>
  <c r="R9" i="12" s="1"/>
  <c r="N9" i="12"/>
  <c r="M9" i="12"/>
  <c r="W150" i="12"/>
  <c r="T150" i="12"/>
  <c r="O42" i="12"/>
  <c r="R42" i="12" s="1"/>
  <c r="M42" i="12"/>
  <c r="N42" i="12"/>
  <c r="Q42" i="12" s="1"/>
  <c r="O246" i="12"/>
  <c r="R246" i="12" s="1"/>
  <c r="N246" i="12"/>
  <c r="M246" i="12"/>
  <c r="M494" i="12"/>
  <c r="N494" i="12"/>
  <c r="O494" i="12"/>
  <c r="R494" i="12" s="1"/>
  <c r="O201" i="12"/>
  <c r="R201" i="12" s="1"/>
  <c r="N201" i="12"/>
  <c r="M201" i="12"/>
  <c r="M193" i="12"/>
  <c r="O193" i="12"/>
  <c r="R193" i="12" s="1"/>
  <c r="N193" i="12"/>
  <c r="N266" i="12"/>
  <c r="O266" i="12"/>
  <c r="R266" i="12" s="1"/>
  <c r="M266" i="12"/>
  <c r="T366" i="12"/>
  <c r="W366" i="12"/>
  <c r="W463" i="12"/>
  <c r="T463" i="12"/>
  <c r="T471" i="12"/>
  <c r="W471" i="12"/>
  <c r="T108" i="12"/>
  <c r="W108" i="12"/>
  <c r="N89" i="12"/>
  <c r="O89" i="12"/>
  <c r="R89" i="12" s="1"/>
  <c r="M89" i="12"/>
  <c r="Q89" i="12" s="1"/>
  <c r="W166" i="12"/>
  <c r="T166" i="12"/>
  <c r="W313" i="12"/>
  <c r="T313" i="12"/>
  <c r="T39" i="12"/>
  <c r="W39" i="12"/>
  <c r="M71" i="12"/>
  <c r="O71" i="12"/>
  <c r="R71" i="12" s="1"/>
  <c r="N71" i="12"/>
  <c r="W144" i="12"/>
  <c r="T144" i="12"/>
  <c r="W257" i="12"/>
  <c r="T257" i="12"/>
  <c r="W83" i="12"/>
  <c r="T83" i="12"/>
  <c r="O410" i="12"/>
  <c r="R410" i="12" s="1"/>
  <c r="M410" i="12"/>
  <c r="N410" i="12"/>
  <c r="Q410" i="12" s="1"/>
  <c r="W296" i="12"/>
  <c r="T296" i="12"/>
  <c r="W245" i="12"/>
  <c r="T245" i="12"/>
  <c r="M360" i="12"/>
  <c r="O360" i="12"/>
  <c r="R360" i="12" s="1"/>
  <c r="N360" i="12"/>
  <c r="N476" i="12"/>
  <c r="O476" i="12"/>
  <c r="R476" i="12" s="1"/>
  <c r="M476" i="12"/>
  <c r="Q476" i="12" s="1"/>
  <c r="M230" i="12"/>
  <c r="N230" i="12"/>
  <c r="O230" i="12"/>
  <c r="R230" i="12" s="1"/>
  <c r="M478" i="12"/>
  <c r="N478" i="12"/>
  <c r="O478" i="12"/>
  <c r="R478" i="12" s="1"/>
  <c r="O51" i="12"/>
  <c r="R51" i="12" s="1"/>
  <c r="N51" i="12"/>
  <c r="M51" i="12"/>
  <c r="W299" i="12"/>
  <c r="T299" i="12"/>
  <c r="T445" i="12"/>
  <c r="W445" i="12"/>
  <c r="W336" i="12"/>
  <c r="T336" i="12"/>
  <c r="N182" i="12"/>
  <c r="M182" i="12"/>
  <c r="O182" i="12"/>
  <c r="R182" i="12" s="1"/>
  <c r="T259" i="12"/>
  <c r="W259" i="12"/>
  <c r="N273" i="12"/>
  <c r="M273" i="12"/>
  <c r="Q273" i="12" s="1"/>
  <c r="O273" i="12"/>
  <c r="R273" i="12" s="1"/>
  <c r="T413" i="12"/>
  <c r="W413" i="12"/>
  <c r="M102" i="12"/>
  <c r="O102" i="12"/>
  <c r="R102" i="12" s="1"/>
  <c r="N102" i="12"/>
  <c r="N420" i="12"/>
  <c r="O420" i="12"/>
  <c r="R420" i="12" s="1"/>
  <c r="M420" i="12"/>
  <c r="T90" i="12"/>
  <c r="W90" i="12"/>
  <c r="N188" i="12"/>
  <c r="M188" i="12"/>
  <c r="O188" i="12"/>
  <c r="R188" i="12" s="1"/>
  <c r="M258" i="12"/>
  <c r="N258" i="12"/>
  <c r="Q258" i="12" s="1"/>
  <c r="O258" i="12"/>
  <c r="R258" i="12" s="1"/>
  <c r="M491" i="12"/>
  <c r="O491" i="12"/>
  <c r="R491" i="12" s="1"/>
  <c r="N491" i="12"/>
  <c r="W411" i="12"/>
  <c r="T411" i="12"/>
  <c r="T273" i="12"/>
  <c r="W273" i="12"/>
  <c r="O460" i="12"/>
  <c r="R460" i="12" s="1"/>
  <c r="M460" i="12"/>
  <c r="N460" i="12"/>
  <c r="W234" i="12"/>
  <c r="T234" i="12"/>
  <c r="T167" i="12"/>
  <c r="W167" i="12"/>
  <c r="M325" i="12"/>
  <c r="N325" i="12"/>
  <c r="O325" i="12"/>
  <c r="R325" i="12" s="1"/>
  <c r="W287" i="12"/>
  <c r="T287" i="12"/>
  <c r="T470" i="12"/>
  <c r="W470" i="12"/>
  <c r="W484" i="12"/>
  <c r="T484" i="12"/>
  <c r="T27" i="12"/>
  <c r="W27" i="12"/>
  <c r="O288" i="12"/>
  <c r="R288" i="12" s="1"/>
  <c r="N288" i="12"/>
  <c r="M288" i="12"/>
  <c r="W50" i="12"/>
  <c r="T50" i="12"/>
  <c r="N216" i="12"/>
  <c r="O216" i="12"/>
  <c r="R216" i="12" s="1"/>
  <c r="M216" i="12"/>
  <c r="O77" i="12"/>
  <c r="R77" i="12" s="1"/>
  <c r="N77" i="12"/>
  <c r="M77" i="12"/>
  <c r="M459" i="12"/>
  <c r="O459" i="12"/>
  <c r="R459" i="12" s="1"/>
  <c r="N459" i="12"/>
  <c r="N170" i="12"/>
  <c r="O170" i="12"/>
  <c r="R170" i="12" s="1"/>
  <c r="M170" i="12"/>
  <c r="W492" i="12"/>
  <c r="T492" i="12"/>
  <c r="M319" i="12"/>
  <c r="N319" i="12"/>
  <c r="O319" i="12"/>
  <c r="R319" i="12" s="1"/>
  <c r="W127" i="12"/>
  <c r="T127" i="12"/>
  <c r="T438" i="12"/>
  <c r="W438" i="12"/>
  <c r="W30" i="12"/>
  <c r="T30" i="12"/>
  <c r="O492" i="12"/>
  <c r="R492" i="12" s="1"/>
  <c r="N492" i="12"/>
  <c r="M492" i="12"/>
  <c r="N446" i="12"/>
  <c r="M446" i="12"/>
  <c r="O446" i="12"/>
  <c r="R446" i="12" s="1"/>
  <c r="W294" i="12"/>
  <c r="T294" i="12"/>
  <c r="T360" i="12"/>
  <c r="W360" i="12"/>
  <c r="M87" i="12"/>
  <c r="N87" i="12"/>
  <c r="O87" i="12"/>
  <c r="R87" i="12" s="1"/>
  <c r="T404" i="12"/>
  <c r="W404" i="12"/>
  <c r="W160" i="12"/>
  <c r="T160" i="12"/>
  <c r="O343" i="12"/>
  <c r="R343" i="12" s="1"/>
  <c r="M343" i="12"/>
  <c r="N343" i="12"/>
  <c r="W145" i="12"/>
  <c r="T145" i="12"/>
  <c r="W356" i="12"/>
  <c r="T356" i="12"/>
  <c r="T230" i="12"/>
  <c r="W230" i="12"/>
  <c r="O428" i="12"/>
  <c r="R428" i="12" s="1"/>
  <c r="M428" i="12"/>
  <c r="N428" i="12"/>
  <c r="T235" i="12"/>
  <c r="W235" i="12"/>
  <c r="O32" i="12"/>
  <c r="R32" i="12" s="1"/>
  <c r="M32" i="12"/>
  <c r="N32" i="12"/>
  <c r="Q32" i="12" s="1"/>
  <c r="T298" i="12"/>
  <c r="W298" i="12"/>
  <c r="W482" i="12"/>
  <c r="T482" i="12"/>
  <c r="N328" i="12"/>
  <c r="O328" i="12"/>
  <c r="R328" i="12" s="1"/>
  <c r="M328" i="12"/>
  <c r="T87" i="12"/>
  <c r="W87" i="12"/>
  <c r="T41" i="12"/>
  <c r="W41" i="12"/>
  <c r="T22" i="12"/>
  <c r="W22" i="12"/>
  <c r="N7" i="12"/>
  <c r="M7" i="12"/>
  <c r="O7" i="12"/>
  <c r="R7" i="12" s="1"/>
  <c r="O64" i="12"/>
  <c r="R64" i="12" s="1"/>
  <c r="N64" i="12"/>
  <c r="M64" i="12"/>
  <c r="T189" i="12"/>
  <c r="W189" i="12"/>
  <c r="T86" i="12"/>
  <c r="W86" i="12"/>
  <c r="T52" i="12"/>
  <c r="W52" i="12"/>
  <c r="N147" i="12"/>
  <c r="M147" i="12"/>
  <c r="O147" i="12"/>
  <c r="R147" i="12" s="1"/>
  <c r="T183" i="12"/>
  <c r="W183" i="12"/>
  <c r="N194" i="12"/>
  <c r="O194" i="12"/>
  <c r="R194" i="12" s="1"/>
  <c r="M194" i="12"/>
  <c r="M468" i="12"/>
  <c r="O468" i="12"/>
  <c r="R468" i="12" s="1"/>
  <c r="N468" i="12"/>
  <c r="M444" i="12"/>
  <c r="O444" i="12"/>
  <c r="R444" i="12" s="1"/>
  <c r="N444" i="12"/>
  <c r="M28" i="12"/>
  <c r="N28" i="12"/>
  <c r="O28" i="12"/>
  <c r="R28" i="12" s="1"/>
  <c r="M413" i="12"/>
  <c r="N413" i="12"/>
  <c r="Q413" i="12" s="1"/>
  <c r="O413" i="12"/>
  <c r="R413" i="12" s="1"/>
  <c r="N487" i="12"/>
  <c r="M487" i="12"/>
  <c r="O487" i="12"/>
  <c r="R487" i="12" s="1"/>
  <c r="W341" i="12"/>
  <c r="T341" i="12"/>
  <c r="O399" i="12"/>
  <c r="R399" i="12" s="1"/>
  <c r="M399" i="12"/>
  <c r="N399" i="12"/>
  <c r="T395" i="12"/>
  <c r="W395" i="12"/>
  <c r="W182" i="12"/>
  <c r="T182" i="12"/>
  <c r="M164" i="12"/>
  <c r="O164" i="12"/>
  <c r="R164" i="12" s="1"/>
  <c r="N164" i="12"/>
  <c r="N254" i="12"/>
  <c r="O254" i="12"/>
  <c r="R254" i="12" s="1"/>
  <c r="M254" i="12"/>
  <c r="N417" i="12"/>
  <c r="O417" i="12"/>
  <c r="R417" i="12" s="1"/>
  <c r="M417" i="12"/>
  <c r="Q417" i="12" s="1"/>
  <c r="W214" i="12"/>
  <c r="T214" i="12"/>
  <c r="N29" i="12"/>
  <c r="M29" i="12"/>
  <c r="Q29" i="12" s="1"/>
  <c r="O29" i="12"/>
  <c r="R29" i="12" s="1"/>
  <c r="N62" i="12"/>
  <c r="M62" i="12"/>
  <c r="O62" i="12"/>
  <c r="R62" i="12" s="1"/>
  <c r="O330" i="12"/>
  <c r="R330" i="12" s="1"/>
  <c r="N330" i="12"/>
  <c r="M330" i="12"/>
  <c r="W191" i="12"/>
  <c r="T191" i="12"/>
  <c r="T274" i="12"/>
  <c r="W274" i="12"/>
  <c r="O358" i="12"/>
  <c r="R358" i="12" s="1"/>
  <c r="M358" i="12"/>
  <c r="N358" i="12"/>
  <c r="W330" i="12"/>
  <c r="T330" i="12"/>
  <c r="O54" i="12"/>
  <c r="R54" i="12" s="1"/>
  <c r="N54" i="12"/>
  <c r="M54" i="12"/>
  <c r="O114" i="12"/>
  <c r="R114" i="12" s="1"/>
  <c r="N114" i="12"/>
  <c r="M114" i="12"/>
  <c r="Q114" i="12" s="1"/>
  <c r="X114" i="12" s="1"/>
  <c r="M56" i="12"/>
  <c r="N56" i="12"/>
  <c r="O56" i="12"/>
  <c r="R56" i="12" s="1"/>
  <c r="M151" i="12"/>
  <c r="O151" i="12"/>
  <c r="R151" i="12" s="1"/>
  <c r="N151" i="12"/>
  <c r="W14" i="12"/>
  <c r="T14" i="12"/>
  <c r="W88" i="12"/>
  <c r="T88" i="12"/>
  <c r="O465" i="12"/>
  <c r="R465" i="12" s="1"/>
  <c r="N465" i="12"/>
  <c r="M465" i="12"/>
  <c r="W20" i="12"/>
  <c r="T20" i="12"/>
  <c r="O143" i="12"/>
  <c r="R143" i="12" s="1"/>
  <c r="M143" i="12"/>
  <c r="N143" i="12"/>
  <c r="Q143" i="12" s="1"/>
  <c r="M406" i="12"/>
  <c r="O406" i="12"/>
  <c r="R406" i="12" s="1"/>
  <c r="N406" i="12"/>
  <c r="N229" i="12"/>
  <c r="O229" i="12"/>
  <c r="R229" i="12" s="1"/>
  <c r="M229" i="12"/>
  <c r="Q229" i="12" s="1"/>
  <c r="T483" i="12"/>
  <c r="W483" i="12"/>
  <c r="W8" i="12"/>
  <c r="T8" i="12"/>
  <c r="T421" i="12"/>
  <c r="W421" i="12"/>
  <c r="N38" i="12"/>
  <c r="O38" i="12"/>
  <c r="R38" i="12" s="1"/>
  <c r="M38" i="12"/>
  <c r="N438" i="12"/>
  <c r="O438" i="12"/>
  <c r="R438" i="12" s="1"/>
  <c r="M438" i="12"/>
  <c r="W308" i="12"/>
  <c r="T308" i="12"/>
  <c r="M427" i="12"/>
  <c r="N427" i="12"/>
  <c r="O427" i="12"/>
  <c r="R427" i="12" s="1"/>
  <c r="O211" i="12"/>
  <c r="R211" i="12" s="1"/>
  <c r="N211" i="12"/>
  <c r="M211" i="12"/>
  <c r="Q211" i="12" s="1"/>
  <c r="X211" i="12" s="1"/>
  <c r="W465" i="12"/>
  <c r="T465" i="12"/>
  <c r="T423" i="12"/>
  <c r="W423" i="12"/>
  <c r="T170" i="12"/>
  <c r="W170" i="12"/>
  <c r="W126" i="12"/>
  <c r="T126" i="12"/>
  <c r="W17" i="12"/>
  <c r="T17" i="12"/>
  <c r="N184" i="12"/>
  <c r="O184" i="12"/>
  <c r="R184" i="12" s="1"/>
  <c r="M184" i="12"/>
  <c r="T174" i="12"/>
  <c r="W174" i="12"/>
  <c r="T428" i="12"/>
  <c r="W428" i="12"/>
  <c r="M435" i="12"/>
  <c r="N435" i="12"/>
  <c r="O435" i="12"/>
  <c r="R435" i="12" s="1"/>
  <c r="N219" i="12"/>
  <c r="M219" i="12"/>
  <c r="Q219" i="12" s="1"/>
  <c r="O219" i="12"/>
  <c r="R219" i="12" s="1"/>
  <c r="T73" i="12"/>
  <c r="W73" i="12"/>
  <c r="W246" i="12"/>
  <c r="T246" i="12"/>
  <c r="W354" i="12"/>
  <c r="T354" i="12"/>
  <c r="T57" i="12"/>
  <c r="W57" i="12"/>
  <c r="M405" i="12"/>
  <c r="O405" i="12"/>
  <c r="R405" i="12" s="1"/>
  <c r="N405" i="12"/>
  <c r="N226" i="12"/>
  <c r="O226" i="12"/>
  <c r="R226" i="12" s="1"/>
  <c r="M226" i="12"/>
  <c r="T454" i="12"/>
  <c r="W454" i="12"/>
  <c r="T410" i="12"/>
  <c r="W410" i="12"/>
  <c r="O104" i="12"/>
  <c r="R104" i="12" s="1"/>
  <c r="N104" i="12"/>
  <c r="M104" i="12"/>
  <c r="W460" i="12"/>
  <c r="T460" i="12"/>
  <c r="T212" i="12"/>
  <c r="W212" i="12"/>
  <c r="T24" i="12"/>
  <c r="W24" i="12"/>
  <c r="T432" i="12"/>
  <c r="W432" i="12"/>
  <c r="O156" i="12"/>
  <c r="R156" i="12" s="1"/>
  <c r="N156" i="12"/>
  <c r="M156" i="12"/>
  <c r="W151" i="12"/>
  <c r="T151" i="12"/>
  <c r="M274" i="12"/>
  <c r="N274" i="12"/>
  <c r="O274" i="12"/>
  <c r="R274" i="12" s="1"/>
  <c r="M324" i="12"/>
  <c r="N324" i="12"/>
  <c r="O324" i="12"/>
  <c r="R324" i="12" s="1"/>
  <c r="O418" i="12"/>
  <c r="R418" i="12" s="1"/>
  <c r="N418" i="12"/>
  <c r="M418" i="12"/>
  <c r="Q418" i="12" s="1"/>
  <c r="X418" i="12" s="1"/>
  <c r="T207" i="12"/>
  <c r="W207" i="12"/>
  <c r="W368" i="12"/>
  <c r="T368" i="12"/>
  <c r="W260" i="12"/>
  <c r="T260" i="12"/>
  <c r="O135" i="12"/>
  <c r="R135" i="12" s="1"/>
  <c r="N135" i="12"/>
  <c r="M135" i="12"/>
  <c r="Q427" i="12"/>
  <c r="X427" i="12" s="1"/>
  <c r="Q139" i="12"/>
  <c r="X139" i="12" s="1"/>
  <c r="Q93" i="12"/>
  <c r="X93" i="12" s="1"/>
  <c r="Q328" i="12"/>
  <c r="X328" i="12" s="1"/>
  <c r="Q428" i="12"/>
  <c r="U428" i="12" s="1"/>
  <c r="Q239" i="12"/>
  <c r="X239" i="12" s="1"/>
  <c r="U349" i="12"/>
  <c r="Q412" i="12"/>
  <c r="U412" i="12" s="1"/>
  <c r="Q213" i="12"/>
  <c r="X213" i="12" s="1"/>
  <c r="U397" i="12"/>
  <c r="Q438" i="12"/>
  <c r="U438" i="12" s="1"/>
  <c r="Q141" i="12"/>
  <c r="U141" i="12" s="1"/>
  <c r="U114" i="12"/>
  <c r="Q479" i="12"/>
  <c r="U479" i="12" s="1"/>
  <c r="X349" i="12"/>
  <c r="X48" i="12"/>
  <c r="Q59" i="12"/>
  <c r="X59" i="12" s="1"/>
  <c r="Q191" i="12"/>
  <c r="U279" i="12"/>
  <c r="Q381" i="12"/>
  <c r="X381" i="12" s="1"/>
  <c r="X187" i="12"/>
  <c r="Q22" i="12"/>
  <c r="X22" i="12" s="1"/>
  <c r="Q467" i="12"/>
  <c r="U467" i="12" s="1"/>
  <c r="U180" i="12"/>
  <c r="Q274" i="12"/>
  <c r="U274" i="12" s="1"/>
  <c r="Q230" i="12"/>
  <c r="Q360" i="12"/>
  <c r="Q71" i="12"/>
  <c r="U71" i="12" s="1"/>
  <c r="Q193" i="12"/>
  <c r="Q271" i="12"/>
  <c r="X271" i="12" s="1"/>
  <c r="Q406" i="12"/>
  <c r="Q34" i="12"/>
  <c r="X34" i="12" s="1"/>
  <c r="Q372" i="12"/>
  <c r="X372" i="12" s="1"/>
  <c r="Q6" i="12"/>
  <c r="U6" i="12" s="1"/>
  <c r="Q251" i="12"/>
  <c r="U251" i="12" s="1"/>
  <c r="Q234" i="12"/>
  <c r="X234" i="12" s="1"/>
  <c r="Q72" i="12"/>
  <c r="X72" i="12" s="1"/>
  <c r="Q468" i="12"/>
  <c r="X468" i="12" s="1"/>
  <c r="Q49" i="12"/>
  <c r="U49" i="12" s="1"/>
  <c r="Q433" i="12"/>
  <c r="U433" i="12" s="1"/>
  <c r="Q492" i="12"/>
  <c r="Q363" i="12"/>
  <c r="Q170" i="12"/>
  <c r="Q216" i="12"/>
  <c r="Q222" i="12"/>
  <c r="Q188" i="12"/>
  <c r="U188" i="12" s="1"/>
  <c r="Q420" i="12"/>
  <c r="Q385" i="12"/>
  <c r="U385" i="12" s="1"/>
  <c r="Q261" i="12"/>
  <c r="Q352" i="12"/>
  <c r="Q119" i="12"/>
  <c r="X119" i="12" s="1"/>
  <c r="Q142" i="12"/>
  <c r="Q15" i="12"/>
  <c r="Q86" i="12"/>
  <c r="U86" i="12" s="1"/>
  <c r="Q175" i="12"/>
  <c r="Q489" i="12"/>
  <c r="X489" i="12" s="1"/>
  <c r="Q386" i="12"/>
  <c r="X386" i="12" s="1"/>
  <c r="Q115" i="12"/>
  <c r="Q131" i="12"/>
  <c r="Q110" i="12"/>
  <c r="X110" i="12" s="1"/>
  <c r="Q384" i="12"/>
  <c r="U384" i="12" s="1"/>
  <c r="Q477" i="12"/>
  <c r="Q30" i="12"/>
  <c r="Q52" i="12"/>
  <c r="Q314" i="12"/>
  <c r="U314" i="12" s="1"/>
  <c r="Q463" i="12"/>
  <c r="Q178" i="12"/>
  <c r="X178" i="12" s="1"/>
  <c r="Q44" i="12"/>
  <c r="U44" i="12" s="1"/>
  <c r="Q295" i="12"/>
  <c r="Q499" i="12"/>
  <c r="U499" i="12" s="1"/>
  <c r="Q378" i="12"/>
  <c r="Q411" i="12"/>
  <c r="X411" i="12" s="1"/>
  <c r="Q416" i="12"/>
  <c r="Q27" i="12"/>
  <c r="Q244" i="12"/>
  <c r="X244" i="12" s="1"/>
  <c r="Q321" i="12"/>
  <c r="U321" i="12" s="1"/>
  <c r="Q395" i="12"/>
  <c r="Q344" i="12"/>
  <c r="Q11" i="12"/>
  <c r="U11" i="12" s="1"/>
  <c r="Q214" i="12"/>
  <c r="Q37" i="12"/>
  <c r="U37" i="12" s="1"/>
  <c r="Q144" i="12"/>
  <c r="Q150" i="12"/>
  <c r="U150" i="12" s="1"/>
  <c r="Q430" i="12"/>
  <c r="U430" i="12" s="1"/>
  <c r="Q80" i="12"/>
  <c r="U80" i="12" s="1"/>
  <c r="Q297" i="12"/>
  <c r="U297" i="12" s="1"/>
  <c r="Q196" i="12"/>
  <c r="X196" i="12" s="1"/>
  <c r="Q154" i="12"/>
  <c r="Q200" i="12"/>
  <c r="X200" i="12" s="1"/>
  <c r="Q355" i="12"/>
  <c r="Q282" i="12"/>
  <c r="U282" i="12" s="1"/>
  <c r="Q276" i="12"/>
  <c r="X276" i="12" s="1"/>
  <c r="Q202" i="12"/>
  <c r="Q310" i="12"/>
  <c r="X310" i="12" s="1"/>
  <c r="X290" i="12"/>
  <c r="Q174" i="12"/>
  <c r="U174" i="12" s="1"/>
  <c r="Q379" i="12"/>
  <c r="Q317" i="12"/>
  <c r="X317" i="12" s="1"/>
  <c r="Q252" i="12"/>
  <c r="Q400" i="12"/>
  <c r="Q365" i="12"/>
  <c r="U365" i="12" s="1"/>
  <c r="Q247" i="12"/>
  <c r="X247" i="12" s="1"/>
  <c r="X71" i="12"/>
  <c r="U219" i="12"/>
  <c r="U271" i="12"/>
  <c r="Q56" i="12"/>
  <c r="U29" i="12"/>
  <c r="Q28" i="12"/>
  <c r="U432" i="12"/>
  <c r="Q135" i="12"/>
  <c r="U418" i="12"/>
  <c r="Q156" i="12"/>
  <c r="Q104" i="12"/>
  <c r="Q226" i="12"/>
  <c r="Q184" i="12"/>
  <c r="Q266" i="12"/>
  <c r="U211" i="12"/>
  <c r="U235" i="12"/>
  <c r="Q38" i="12"/>
  <c r="Q249" i="12"/>
  <c r="Q298" i="12"/>
  <c r="Q358" i="12"/>
  <c r="X464" i="12"/>
  <c r="Q254" i="12"/>
  <c r="Q300" i="12"/>
  <c r="Q444" i="12"/>
  <c r="Q194" i="12"/>
  <c r="Q332" i="12"/>
  <c r="Q278" i="12"/>
  <c r="Q87" i="12"/>
  <c r="Q5" i="12"/>
  <c r="Q319" i="12"/>
  <c r="Q458" i="12"/>
  <c r="U393" i="12"/>
  <c r="Q460" i="12"/>
  <c r="X233" i="12"/>
  <c r="Q359" i="12"/>
  <c r="Q121" i="12"/>
  <c r="Q333" i="12"/>
  <c r="Q387" i="12"/>
  <c r="Q136" i="12"/>
  <c r="Q340" i="12"/>
  <c r="Q238" i="12"/>
  <c r="Q396" i="12"/>
  <c r="Q299" i="12"/>
  <c r="Q265" i="12"/>
  <c r="Q117" i="12"/>
  <c r="Q16" i="12"/>
  <c r="Q208" i="12"/>
  <c r="Q122" i="12"/>
  <c r="Q84" i="12"/>
  <c r="Q24" i="12"/>
  <c r="Q12" i="12"/>
  <c r="Q199" i="12"/>
  <c r="X374" i="12"/>
  <c r="Q346" i="12"/>
  <c r="Q497" i="12"/>
  <c r="Q183" i="12"/>
  <c r="Q23" i="12"/>
  <c r="Q221" i="12"/>
  <c r="Q260" i="12"/>
  <c r="U443" i="12"/>
  <c r="U284" i="12"/>
  <c r="Q470" i="12"/>
  <c r="Q490" i="12"/>
  <c r="Q382" i="12"/>
  <c r="Q91" i="12"/>
  <c r="Q307" i="12"/>
  <c r="Q83" i="12"/>
  <c r="Q130" i="12"/>
  <c r="Q99" i="12"/>
  <c r="Q70" i="12"/>
  <c r="Q481" i="12"/>
  <c r="Q241" i="12"/>
  <c r="X306" i="12"/>
  <c r="Q466" i="12"/>
  <c r="Q334" i="12"/>
  <c r="U145" i="12"/>
  <c r="Q329" i="12"/>
  <c r="X312" i="12"/>
  <c r="Q97" i="12"/>
  <c r="Q450" i="12"/>
  <c r="Q442" i="12"/>
  <c r="Q95" i="12"/>
  <c r="Q13" i="12"/>
  <c r="Q35" i="12"/>
  <c r="Q342" i="12"/>
  <c r="Q280" i="12"/>
  <c r="Q341" i="12"/>
  <c r="Q232" i="12"/>
  <c r="Q462" i="12"/>
  <c r="Q10" i="12"/>
  <c r="Q403" i="12"/>
  <c r="Q33" i="12"/>
  <c r="Q138" i="12"/>
  <c r="Q366" i="12"/>
  <c r="Q425" i="12"/>
  <c r="Q237" i="12"/>
  <c r="Q217" i="12"/>
  <c r="Q483" i="12"/>
  <c r="Q61" i="12"/>
  <c r="Q449" i="12"/>
  <c r="Q488" i="12"/>
  <c r="Q176" i="12"/>
  <c r="Q18" i="12"/>
  <c r="Q301" i="12"/>
  <c r="Q172" i="12"/>
  <c r="Q98" i="12"/>
  <c r="Q118" i="12"/>
  <c r="Q120" i="12"/>
  <c r="Q482" i="12"/>
  <c r="Q354" i="12"/>
  <c r="Q108" i="12"/>
  <c r="Q46" i="12"/>
  <c r="Q398" i="12"/>
  <c r="Q451" i="12"/>
  <c r="Q155" i="12"/>
  <c r="U363" i="12"/>
  <c r="U461" i="12"/>
  <c r="Q353" i="12"/>
  <c r="X188" i="12"/>
  <c r="X385" i="12"/>
  <c r="Q453" i="12"/>
  <c r="U212" i="12"/>
  <c r="U119" i="12"/>
  <c r="Q338" i="12"/>
  <c r="X86" i="12"/>
  <c r="U489" i="12"/>
  <c r="U287" i="12"/>
  <c r="U386" i="12"/>
  <c r="U17" i="12"/>
  <c r="X131" i="12"/>
  <c r="U110" i="12"/>
  <c r="Q357" i="12"/>
  <c r="X384" i="12"/>
  <c r="X314" i="12"/>
  <c r="U178" i="12"/>
  <c r="X44" i="12"/>
  <c r="X499" i="12"/>
  <c r="U195" i="12"/>
  <c r="X378" i="12"/>
  <c r="U411" i="12"/>
  <c r="U370" i="12"/>
  <c r="U88" i="12"/>
  <c r="Q205" i="12"/>
  <c r="X101" i="12"/>
  <c r="U244" i="12"/>
  <c r="X321" i="12"/>
  <c r="U327" i="12"/>
  <c r="X344" i="12"/>
  <c r="X11" i="12"/>
  <c r="X37" i="12"/>
  <c r="X150" i="12"/>
  <c r="U85" i="12"/>
  <c r="U78" i="12"/>
  <c r="X430" i="12"/>
  <c r="X129" i="12"/>
  <c r="X80" i="12"/>
  <c r="X297" i="12"/>
  <c r="X408" i="12"/>
  <c r="U196" i="12"/>
  <c r="U200" i="12"/>
  <c r="X282" i="12"/>
  <c r="U276" i="12"/>
  <c r="Q224" i="12"/>
  <c r="U259" i="12"/>
  <c r="U310" i="12"/>
  <c r="X152" i="12"/>
  <c r="X174" i="12"/>
  <c r="U331" i="12"/>
  <c r="U317" i="12"/>
  <c r="X365" i="12"/>
  <c r="Q304" i="12"/>
  <c r="U247" i="12"/>
  <c r="U448" i="12"/>
  <c r="U320" i="12"/>
  <c r="X153" i="12"/>
  <c r="X428" i="12"/>
  <c r="X433" i="12"/>
  <c r="U34" i="12"/>
  <c r="U22" i="12"/>
  <c r="U377" i="12"/>
  <c r="U139" i="12"/>
  <c r="U59" i="12"/>
  <c r="X438" i="12"/>
  <c r="U427" i="12"/>
  <c r="U93" i="12"/>
  <c r="U381" i="12"/>
  <c r="X141" i="12"/>
  <c r="X36" i="12"/>
  <c r="U169" i="12"/>
  <c r="U215" i="12"/>
  <c r="U391" i="12"/>
  <c r="U213" i="12"/>
  <c r="U57" i="12"/>
  <c r="X412" i="12"/>
  <c r="X191" i="12"/>
  <c r="X467" i="12"/>
  <c r="U124" i="12"/>
  <c r="X6" i="12"/>
  <c r="U372" i="12"/>
  <c r="X337" i="12"/>
  <c r="U328" i="12"/>
  <c r="X479" i="12"/>
  <c r="U468" i="12"/>
  <c r="X228" i="12"/>
  <c r="U239" i="12"/>
  <c r="Y19" i="29"/>
  <c r="V10" i="29"/>
  <c r="R10" i="29"/>
  <c r="T10" i="29"/>
  <c r="U10" i="29"/>
  <c r="O10" i="29"/>
  <c r="Y10" i="29"/>
  <c r="R19" i="29"/>
  <c r="P10" i="29"/>
  <c r="Q10" i="29"/>
  <c r="B78" i="7"/>
  <c r="Q405" i="12" l="1"/>
  <c r="X219" i="12"/>
  <c r="Q435" i="12"/>
  <c r="X406" i="12"/>
  <c r="Q465" i="12"/>
  <c r="Q151" i="12"/>
  <c r="X29" i="12"/>
  <c r="Q164" i="12"/>
  <c r="X413" i="12"/>
  <c r="Q64" i="12"/>
  <c r="Q446" i="12"/>
  <c r="Q459" i="12"/>
  <c r="Q288" i="12"/>
  <c r="Q325" i="12"/>
  <c r="Q491" i="12"/>
  <c r="U420" i="12"/>
  <c r="Q102" i="12"/>
  <c r="Q51" i="12"/>
  <c r="Q478" i="12"/>
  <c r="X360" i="12"/>
  <c r="Q494" i="12"/>
  <c r="Q109" i="12"/>
  <c r="Q291" i="12"/>
  <c r="Q415" i="12"/>
  <c r="Q203" i="12"/>
  <c r="Q484" i="12"/>
  <c r="Q68" i="12"/>
  <c r="X432" i="12"/>
  <c r="Q218" i="12"/>
  <c r="Q496" i="12"/>
  <c r="X393" i="12"/>
  <c r="Q322" i="12"/>
  <c r="U233" i="12"/>
  <c r="Q326" i="12"/>
  <c r="Q264" i="12"/>
  <c r="U337" i="12"/>
  <c r="U48" i="12"/>
  <c r="U191" i="12"/>
  <c r="Q388" i="12"/>
  <c r="U388" i="12" s="1"/>
  <c r="Q303" i="12"/>
  <c r="Q339" i="12"/>
  <c r="Q171" i="12"/>
  <c r="Q401" i="12"/>
  <c r="X474" i="12"/>
  <c r="Q60" i="12"/>
  <c r="X397" i="12"/>
  <c r="Q14" i="12"/>
  <c r="Q498" i="12"/>
  <c r="Q96" i="12"/>
  <c r="Q373" i="12"/>
  <c r="X57" i="12"/>
  <c r="Q362" i="12"/>
  <c r="Q181" i="12"/>
  <c r="X391" i="12"/>
  <c r="Q371" i="12"/>
  <c r="X443" i="12"/>
  <c r="Q389" i="12"/>
  <c r="U153" i="12"/>
  <c r="Q318" i="12"/>
  <c r="Q348" i="12"/>
  <c r="Q455" i="12"/>
  <c r="Q335" i="12"/>
  <c r="Q256" i="12"/>
  <c r="Q76" i="12"/>
  <c r="Q50" i="12"/>
  <c r="Q423" i="12"/>
  <c r="Q133" i="12"/>
  <c r="Q43" i="12"/>
  <c r="Q19" i="12"/>
  <c r="Q63" i="12"/>
  <c r="U374" i="12"/>
  <c r="Q429" i="12"/>
  <c r="Q275" i="12"/>
  <c r="Q125" i="12"/>
  <c r="Q277" i="12"/>
  <c r="Q41" i="12"/>
  <c r="Q293" i="12"/>
  <c r="U293" i="12" s="1"/>
  <c r="Q270" i="12"/>
  <c r="U312" i="12"/>
  <c r="Q55" i="12"/>
  <c r="Q223" i="12"/>
  <c r="Q123" i="12"/>
  <c r="Q177" i="12"/>
  <c r="Q161" i="12"/>
  <c r="Q285" i="12"/>
  <c r="Q94" i="12"/>
  <c r="U408" i="12"/>
  <c r="U92" i="12"/>
  <c r="Q311" i="12"/>
  <c r="Q294" i="12"/>
  <c r="Q146" i="12"/>
  <c r="Q127" i="12"/>
  <c r="Q159" i="12"/>
  <c r="Q103" i="12"/>
  <c r="X259" i="12"/>
  <c r="Q65" i="12"/>
  <c r="Q166" i="12"/>
  <c r="Q167" i="12"/>
  <c r="Q441" i="12"/>
  <c r="Q186" i="12"/>
  <c r="Q380" i="12"/>
  <c r="X284" i="12"/>
  <c r="Q128" i="12"/>
  <c r="X215" i="12"/>
  <c r="Q434" i="12"/>
  <c r="Q107" i="12"/>
  <c r="U416" i="12"/>
  <c r="U306" i="12"/>
  <c r="U422" i="12"/>
  <c r="Q39" i="12"/>
  <c r="Q480" i="12"/>
  <c r="X145" i="12"/>
  <c r="U214" i="12"/>
  <c r="Q248" i="12"/>
  <c r="Q8" i="12"/>
  <c r="U126" i="12"/>
  <c r="Q419" i="12"/>
  <c r="Q263" i="12"/>
  <c r="Q81" i="12"/>
  <c r="Q75" i="12"/>
  <c r="Q74" i="12"/>
  <c r="U152" i="12"/>
  <c r="X331" i="12"/>
  <c r="Q255" i="12"/>
  <c r="X169" i="12"/>
  <c r="Q250" i="12"/>
  <c r="U400" i="12"/>
  <c r="Q67" i="12"/>
  <c r="X448" i="12"/>
  <c r="X143" i="12"/>
  <c r="U143" i="12"/>
  <c r="U417" i="12"/>
  <c r="X417" i="12"/>
  <c r="U494" i="12"/>
  <c r="X494" i="12"/>
  <c r="U291" i="12"/>
  <c r="X291" i="12"/>
  <c r="U375" i="12"/>
  <c r="X375" i="12"/>
  <c r="X269" i="12"/>
  <c r="U269" i="12"/>
  <c r="X90" i="12"/>
  <c r="U90" i="12"/>
  <c r="U326" i="12"/>
  <c r="X326" i="12"/>
  <c r="X401" i="12"/>
  <c r="U401" i="12"/>
  <c r="X424" i="12"/>
  <c r="U424" i="12"/>
  <c r="X40" i="12"/>
  <c r="U40" i="12"/>
  <c r="U348" i="12"/>
  <c r="X348" i="12"/>
  <c r="X455" i="12"/>
  <c r="U455" i="12"/>
  <c r="U296" i="12"/>
  <c r="X296" i="12"/>
  <c r="U256" i="12"/>
  <c r="X256" i="12"/>
  <c r="X305" i="12"/>
  <c r="U305" i="12"/>
  <c r="U127" i="12"/>
  <c r="X127" i="12"/>
  <c r="U404" i="12"/>
  <c r="X404" i="12"/>
  <c r="X289" i="12"/>
  <c r="U289" i="12"/>
  <c r="X262" i="12"/>
  <c r="U262" i="12"/>
  <c r="U272" i="12"/>
  <c r="X272" i="12"/>
  <c r="X53" i="12"/>
  <c r="U53" i="12"/>
  <c r="X248" i="12"/>
  <c r="U248" i="12"/>
  <c r="X493" i="12"/>
  <c r="U493" i="12"/>
  <c r="X263" i="12"/>
  <c r="U263" i="12"/>
  <c r="X112" i="12"/>
  <c r="U112" i="12"/>
  <c r="X394" i="12"/>
  <c r="U394" i="12"/>
  <c r="U316" i="12"/>
  <c r="X316" i="12"/>
  <c r="X405" i="12"/>
  <c r="U405" i="12"/>
  <c r="U435" i="12"/>
  <c r="X435" i="12"/>
  <c r="X151" i="12"/>
  <c r="U151" i="12"/>
  <c r="X164" i="12"/>
  <c r="U164" i="12"/>
  <c r="U446" i="12"/>
  <c r="X446" i="12"/>
  <c r="X288" i="12"/>
  <c r="U288" i="12"/>
  <c r="U491" i="12"/>
  <c r="X491" i="12"/>
  <c r="U273" i="12"/>
  <c r="X273" i="12"/>
  <c r="X100" i="12"/>
  <c r="U100" i="12"/>
  <c r="X484" i="12"/>
  <c r="U484" i="12"/>
  <c r="U68" i="12"/>
  <c r="X68" i="12"/>
  <c r="U218" i="12"/>
  <c r="X218" i="12"/>
  <c r="U134" i="12"/>
  <c r="X134" i="12"/>
  <c r="U264" i="12"/>
  <c r="X264" i="12"/>
  <c r="X66" i="12"/>
  <c r="U66" i="12"/>
  <c r="U236" i="12"/>
  <c r="X236" i="12"/>
  <c r="X445" i="12"/>
  <c r="U445" i="12"/>
  <c r="X19" i="12"/>
  <c r="U19" i="12"/>
  <c r="X55" i="12"/>
  <c r="U55" i="12"/>
  <c r="U177" i="12"/>
  <c r="X177" i="12"/>
  <c r="U94" i="12"/>
  <c r="X94" i="12"/>
  <c r="U431" i="12"/>
  <c r="X431" i="12"/>
  <c r="U166" i="12"/>
  <c r="X166" i="12"/>
  <c r="Q392" i="12"/>
  <c r="X180" i="12"/>
  <c r="Q190" i="12"/>
  <c r="Q439" i="12"/>
  <c r="Q315" i="12"/>
  <c r="U187" i="12"/>
  <c r="Q452" i="12"/>
  <c r="Q148" i="12"/>
  <c r="Q192" i="12"/>
  <c r="U323" i="12"/>
  <c r="X323" i="12"/>
  <c r="U111" i="12"/>
  <c r="X111" i="12"/>
  <c r="Q308" i="12"/>
  <c r="U132" i="12"/>
  <c r="X422" i="12"/>
  <c r="X49" i="12"/>
  <c r="U234" i="12"/>
  <c r="X388" i="12"/>
  <c r="X400" i="12"/>
  <c r="X214" i="12"/>
  <c r="U344" i="12"/>
  <c r="X416" i="12"/>
  <c r="U378" i="12"/>
  <c r="U131" i="12"/>
  <c r="X420" i="12"/>
  <c r="X363" i="12"/>
  <c r="U406" i="12"/>
  <c r="U360" i="12"/>
  <c r="U474" i="12"/>
  <c r="X207" i="12"/>
  <c r="Q324" i="12"/>
  <c r="Q54" i="12"/>
  <c r="Q330" i="12"/>
  <c r="Q62" i="12"/>
  <c r="Q399" i="12"/>
  <c r="Q487" i="12"/>
  <c r="Q147" i="12"/>
  <c r="Q7" i="12"/>
  <c r="Q343" i="12"/>
  <c r="Q77" i="12"/>
  <c r="Q182" i="12"/>
  <c r="Q201" i="12"/>
  <c r="Q246" i="12"/>
  <c r="Q9" i="12"/>
  <c r="Q383" i="12"/>
  <c r="Q243" i="12"/>
  <c r="Q160" i="12"/>
  <c r="U160" i="12" s="1"/>
  <c r="X160" i="12"/>
  <c r="Q173" i="12"/>
  <c r="Q351" i="12"/>
  <c r="Q475" i="12"/>
  <c r="Q347" i="12"/>
  <c r="Q436" i="12"/>
  <c r="Q469" i="12"/>
  <c r="Q106" i="12"/>
  <c r="Q209" i="12"/>
  <c r="Q407" i="12"/>
  <c r="Q149" i="12"/>
  <c r="Q364" i="12"/>
  <c r="Q473" i="12"/>
  <c r="Q20" i="12"/>
  <c r="Q198" i="12"/>
  <c r="Q21" i="12"/>
  <c r="Q471" i="12"/>
  <c r="Q309" i="12"/>
  <c r="Q485" i="12"/>
  <c r="Q185" i="12"/>
  <c r="Q105" i="12"/>
  <c r="Q390" i="12"/>
  <c r="Q58" i="12"/>
  <c r="Q158" i="12"/>
  <c r="Q137" i="12"/>
  <c r="Q163" i="12"/>
  <c r="Q268" i="12"/>
  <c r="Q140" i="12"/>
  <c r="Q345" i="12"/>
  <c r="Q421" i="12"/>
  <c r="Q225" i="12"/>
  <c r="Q197" i="12"/>
  <c r="X92" i="12"/>
  <c r="Q47" i="12"/>
  <c r="Q206" i="12"/>
  <c r="Q162" i="12"/>
  <c r="U290" i="12"/>
  <c r="Q45" i="12"/>
  <c r="Q79" i="12"/>
  <c r="Q231" i="12"/>
  <c r="Q454" i="12"/>
  <c r="Q189" i="12"/>
  <c r="Q286" i="12"/>
  <c r="Q31" i="12"/>
  <c r="Q456" i="12"/>
  <c r="Q495" i="12"/>
  <c r="Q69" i="12"/>
  <c r="U69" i="12" s="1"/>
  <c r="Q245" i="12"/>
  <c r="Q368" i="12"/>
  <c r="Q157" i="12"/>
  <c r="Q361" i="12"/>
  <c r="Q242" i="12"/>
  <c r="Q220" i="12"/>
  <c r="Q26" i="12"/>
  <c r="Q402" i="12"/>
  <c r="Q240" i="12"/>
  <c r="Q210" i="12"/>
  <c r="Q414" i="12"/>
  <c r="Q447" i="12"/>
  <c r="U413" i="12"/>
  <c r="R29" i="29"/>
  <c r="U72" i="12"/>
  <c r="X251" i="12"/>
  <c r="X274" i="12"/>
  <c r="U302" i="12"/>
  <c r="X302" i="12"/>
  <c r="X186" i="12"/>
  <c r="U186" i="12"/>
  <c r="U82" i="12"/>
  <c r="X82" i="12"/>
  <c r="X437" i="12"/>
  <c r="U437" i="12"/>
  <c r="X295" i="12"/>
  <c r="U295" i="12"/>
  <c r="U463" i="12"/>
  <c r="X463" i="12"/>
  <c r="U52" i="12"/>
  <c r="X52" i="12"/>
  <c r="U362" i="12"/>
  <c r="X362" i="12"/>
  <c r="X14" i="12"/>
  <c r="U14" i="12"/>
  <c r="U76" i="12"/>
  <c r="X76" i="12"/>
  <c r="U175" i="12"/>
  <c r="X175" i="12"/>
  <c r="U367" i="12"/>
  <c r="X367" i="12"/>
  <c r="U313" i="12"/>
  <c r="X313" i="12"/>
  <c r="U109" i="12"/>
  <c r="X109" i="12"/>
  <c r="X42" i="12"/>
  <c r="U42" i="12"/>
  <c r="X478" i="12"/>
  <c r="U478" i="12"/>
  <c r="X126" i="12"/>
  <c r="X293" i="12"/>
  <c r="X252" i="12"/>
  <c r="U252" i="12"/>
  <c r="U379" i="12"/>
  <c r="X379" i="12"/>
  <c r="U202" i="12"/>
  <c r="X202" i="12"/>
  <c r="X355" i="12"/>
  <c r="U355" i="12"/>
  <c r="U154" i="12"/>
  <c r="X154" i="12"/>
  <c r="U144" i="12"/>
  <c r="X144" i="12"/>
  <c r="X395" i="12"/>
  <c r="U395" i="12"/>
  <c r="U27" i="12"/>
  <c r="X27" i="12"/>
  <c r="U30" i="12"/>
  <c r="X30" i="12"/>
  <c r="U477" i="12"/>
  <c r="X477" i="12"/>
  <c r="X115" i="12"/>
  <c r="U115" i="12"/>
  <c r="U15" i="12"/>
  <c r="X15" i="12"/>
  <c r="X142" i="12"/>
  <c r="U142" i="12"/>
  <c r="X352" i="12"/>
  <c r="U352" i="12"/>
  <c r="X261" i="12"/>
  <c r="U261" i="12"/>
  <c r="X222" i="12"/>
  <c r="U222" i="12"/>
  <c r="X216" i="12"/>
  <c r="U216" i="12"/>
  <c r="U170" i="12"/>
  <c r="X170" i="12"/>
  <c r="X492" i="12"/>
  <c r="U492" i="12"/>
  <c r="U193" i="12"/>
  <c r="X193" i="12"/>
  <c r="X230" i="12"/>
  <c r="U230" i="12"/>
  <c r="X426" i="12"/>
  <c r="U426" i="12"/>
  <c r="X224" i="12"/>
  <c r="U224" i="12"/>
  <c r="X39" i="12"/>
  <c r="U39" i="12"/>
  <c r="X434" i="12"/>
  <c r="U434" i="12"/>
  <c r="U357" i="12"/>
  <c r="X357" i="12"/>
  <c r="U338" i="12"/>
  <c r="X338" i="12"/>
  <c r="X318" i="12"/>
  <c r="U318" i="12"/>
  <c r="U353" i="12"/>
  <c r="X353" i="12"/>
  <c r="U204" i="12"/>
  <c r="X204" i="12"/>
  <c r="X304" i="12"/>
  <c r="U304" i="12"/>
  <c r="U103" i="12"/>
  <c r="X103" i="12"/>
  <c r="U123" i="12"/>
  <c r="X123" i="12"/>
  <c r="X205" i="12"/>
  <c r="U205" i="12"/>
  <c r="X116" i="12"/>
  <c r="U116" i="12"/>
  <c r="X423" i="12"/>
  <c r="U423" i="12"/>
  <c r="X335" i="12"/>
  <c r="U335" i="12"/>
  <c r="U453" i="12"/>
  <c r="X453" i="12"/>
  <c r="X155" i="12"/>
  <c r="U155" i="12"/>
  <c r="X451" i="12"/>
  <c r="U451" i="12"/>
  <c r="U398" i="12"/>
  <c r="X398" i="12"/>
  <c r="U46" i="12"/>
  <c r="X46" i="12"/>
  <c r="U354" i="12"/>
  <c r="X354" i="12"/>
  <c r="X120" i="12"/>
  <c r="U120" i="12"/>
  <c r="X118" i="12"/>
  <c r="U118" i="12"/>
  <c r="U172" i="12"/>
  <c r="X172" i="12"/>
  <c r="U301" i="12"/>
  <c r="X301" i="12"/>
  <c r="U18" i="12"/>
  <c r="X18" i="12"/>
  <c r="U176" i="12"/>
  <c r="X176" i="12"/>
  <c r="X488" i="12"/>
  <c r="U488" i="12"/>
  <c r="U449" i="12"/>
  <c r="X449" i="12"/>
  <c r="X483" i="12"/>
  <c r="U483" i="12"/>
  <c r="X237" i="12"/>
  <c r="U237" i="12"/>
  <c r="X425" i="12"/>
  <c r="U425" i="12"/>
  <c r="X366" i="12"/>
  <c r="U366" i="12"/>
  <c r="X33" i="12"/>
  <c r="U33" i="12"/>
  <c r="U403" i="12"/>
  <c r="X403" i="12"/>
  <c r="X10" i="12"/>
  <c r="U10" i="12"/>
  <c r="X462" i="12"/>
  <c r="U462" i="12"/>
  <c r="U232" i="12"/>
  <c r="X232" i="12"/>
  <c r="U341" i="12"/>
  <c r="X341" i="12"/>
  <c r="X280" i="12"/>
  <c r="U280" i="12"/>
  <c r="X342" i="12"/>
  <c r="U342" i="12"/>
  <c r="U35" i="12"/>
  <c r="X35" i="12"/>
  <c r="X13" i="12"/>
  <c r="U13" i="12"/>
  <c r="U442" i="12"/>
  <c r="X442" i="12"/>
  <c r="X450" i="12"/>
  <c r="U450" i="12"/>
  <c r="U97" i="12"/>
  <c r="X97" i="12"/>
  <c r="X329" i="12"/>
  <c r="U329" i="12"/>
  <c r="X334" i="12"/>
  <c r="U334" i="12"/>
  <c r="X466" i="12"/>
  <c r="U466" i="12"/>
  <c r="U241" i="12"/>
  <c r="X241" i="12"/>
  <c r="X481" i="12"/>
  <c r="U481" i="12"/>
  <c r="X99" i="12"/>
  <c r="U99" i="12"/>
  <c r="U83" i="12"/>
  <c r="X83" i="12"/>
  <c r="X307" i="12"/>
  <c r="U307" i="12"/>
  <c r="U382" i="12"/>
  <c r="X382" i="12"/>
  <c r="U490" i="12"/>
  <c r="X490" i="12"/>
  <c r="X470" i="12"/>
  <c r="U470" i="12"/>
  <c r="U260" i="12"/>
  <c r="X260" i="12"/>
  <c r="U221" i="12"/>
  <c r="X221" i="12"/>
  <c r="X23" i="12"/>
  <c r="U23" i="12"/>
  <c r="U183" i="12"/>
  <c r="X183" i="12"/>
  <c r="X346" i="12"/>
  <c r="U346" i="12"/>
  <c r="U199" i="12"/>
  <c r="X199" i="12"/>
  <c r="X12" i="12"/>
  <c r="U12" i="12"/>
  <c r="U84" i="12"/>
  <c r="X84" i="12"/>
  <c r="U122" i="12"/>
  <c r="X122" i="12"/>
  <c r="X208" i="12"/>
  <c r="U208" i="12"/>
  <c r="U16" i="12"/>
  <c r="X16" i="12"/>
  <c r="U265" i="12"/>
  <c r="X265" i="12"/>
  <c r="X299" i="12"/>
  <c r="U299" i="12"/>
  <c r="U396" i="12"/>
  <c r="X396" i="12"/>
  <c r="X238" i="12"/>
  <c r="U238" i="12"/>
  <c r="U340" i="12"/>
  <c r="X340" i="12"/>
  <c r="X387" i="12"/>
  <c r="U387" i="12"/>
  <c r="X121" i="12"/>
  <c r="U121" i="12"/>
  <c r="U359" i="12"/>
  <c r="X359" i="12"/>
  <c r="U460" i="12"/>
  <c r="X460" i="12"/>
  <c r="X458" i="12"/>
  <c r="U458" i="12"/>
  <c r="U319" i="12"/>
  <c r="X319" i="12"/>
  <c r="X87" i="12"/>
  <c r="U87" i="12"/>
  <c r="U278" i="12"/>
  <c r="X278" i="12"/>
  <c r="U332" i="12"/>
  <c r="X332" i="12"/>
  <c r="U194" i="12"/>
  <c r="X194" i="12"/>
  <c r="X300" i="12"/>
  <c r="U300" i="12"/>
  <c r="X254" i="12"/>
  <c r="U254" i="12"/>
  <c r="U358" i="12"/>
  <c r="X358" i="12"/>
  <c r="X298" i="12"/>
  <c r="U298" i="12"/>
  <c r="X249" i="12"/>
  <c r="U249" i="12"/>
  <c r="X184" i="12"/>
  <c r="U184" i="12"/>
  <c r="U226" i="12"/>
  <c r="X226" i="12"/>
  <c r="U104" i="12"/>
  <c r="X104" i="12"/>
  <c r="U156" i="12"/>
  <c r="X156" i="12"/>
  <c r="U135" i="12"/>
  <c r="X135" i="12"/>
  <c r="X28" i="12"/>
  <c r="U28" i="12"/>
  <c r="U113" i="12"/>
  <c r="X113" i="12"/>
  <c r="X472" i="12"/>
  <c r="U472" i="12"/>
  <c r="X108" i="12"/>
  <c r="U108" i="12"/>
  <c r="U482" i="12"/>
  <c r="X482" i="12"/>
  <c r="U255" i="12"/>
  <c r="X255" i="12"/>
  <c r="U98" i="12"/>
  <c r="X98" i="12"/>
  <c r="X486" i="12"/>
  <c r="U486" i="12"/>
  <c r="X267" i="12"/>
  <c r="U267" i="12"/>
  <c r="U350" i="12"/>
  <c r="X350" i="12"/>
  <c r="U369" i="12"/>
  <c r="X369" i="12"/>
  <c r="U61" i="12"/>
  <c r="X61" i="12"/>
  <c r="U217" i="12"/>
  <c r="X217" i="12"/>
  <c r="X159" i="12"/>
  <c r="U159" i="12"/>
  <c r="X179" i="12"/>
  <c r="U179" i="12"/>
  <c r="X138" i="12"/>
  <c r="U138" i="12"/>
  <c r="X283" i="12"/>
  <c r="U283" i="12"/>
  <c r="X294" i="12"/>
  <c r="U294" i="12"/>
  <c r="U311" i="12"/>
  <c r="X311" i="12"/>
  <c r="U227" i="12"/>
  <c r="X227" i="12"/>
  <c r="X257" i="12"/>
  <c r="U257" i="12"/>
  <c r="X419" i="12"/>
  <c r="U419" i="12"/>
  <c r="U285" i="12"/>
  <c r="X285" i="12"/>
  <c r="U336" i="12"/>
  <c r="X336" i="12"/>
  <c r="U409" i="12"/>
  <c r="X409" i="12"/>
  <c r="X95" i="12"/>
  <c r="U95" i="12"/>
  <c r="U168" i="12"/>
  <c r="X168" i="12"/>
  <c r="U223" i="12"/>
  <c r="X223" i="12"/>
  <c r="U292" i="12"/>
  <c r="X292" i="12"/>
  <c r="X270" i="12"/>
  <c r="U270" i="12"/>
  <c r="U480" i="12"/>
  <c r="X480" i="12"/>
  <c r="X165" i="12"/>
  <c r="U165" i="12"/>
  <c r="U70" i="12"/>
  <c r="X70" i="12"/>
  <c r="U130" i="12"/>
  <c r="X130" i="12"/>
  <c r="X376" i="12"/>
  <c r="U376" i="12"/>
  <c r="U91" i="12"/>
  <c r="X91" i="12"/>
  <c r="X128" i="12"/>
  <c r="U128" i="12"/>
  <c r="X440" i="12"/>
  <c r="U440" i="12"/>
  <c r="X125" i="12"/>
  <c r="U125" i="12"/>
  <c r="X457" i="12"/>
  <c r="U457" i="12"/>
  <c r="U281" i="12"/>
  <c r="X281" i="12"/>
  <c r="U73" i="12"/>
  <c r="X73" i="12"/>
  <c r="U497" i="12"/>
  <c r="X497" i="12"/>
  <c r="X63" i="12"/>
  <c r="U63" i="12"/>
  <c r="X96" i="12"/>
  <c r="U96" i="12"/>
  <c r="U24" i="12"/>
  <c r="X24" i="12"/>
  <c r="U60" i="12"/>
  <c r="X60" i="12"/>
  <c r="X253" i="12"/>
  <c r="U253" i="12"/>
  <c r="X117" i="12"/>
  <c r="U117" i="12"/>
  <c r="X171" i="12"/>
  <c r="U171" i="12"/>
  <c r="X356" i="12"/>
  <c r="U356" i="12"/>
  <c r="X25" i="12"/>
  <c r="U25" i="12"/>
  <c r="X303" i="12"/>
  <c r="U303" i="12"/>
  <c r="U136" i="12"/>
  <c r="X136" i="12"/>
  <c r="U333" i="12"/>
  <c r="X333" i="12"/>
  <c r="X102" i="12"/>
  <c r="U102" i="12"/>
  <c r="U258" i="12"/>
  <c r="X258" i="12"/>
  <c r="U322" i="12"/>
  <c r="X322" i="12"/>
  <c r="U459" i="12"/>
  <c r="X459" i="12"/>
  <c r="X5" i="12"/>
  <c r="U5" i="12"/>
  <c r="U496" i="12"/>
  <c r="X496" i="12"/>
  <c r="X32" i="12"/>
  <c r="U32" i="12"/>
  <c r="X64" i="12"/>
  <c r="U64" i="12"/>
  <c r="U444" i="12"/>
  <c r="X444" i="12"/>
  <c r="U203" i="12"/>
  <c r="X203" i="12"/>
  <c r="U415" i="12"/>
  <c r="X415" i="12"/>
  <c r="X465" i="12"/>
  <c r="U465" i="12"/>
  <c r="X229" i="12"/>
  <c r="U229" i="12"/>
  <c r="X38" i="12"/>
  <c r="U38" i="12"/>
  <c r="U266" i="12"/>
  <c r="X266" i="12"/>
  <c r="U89" i="12"/>
  <c r="X89" i="12"/>
  <c r="U410" i="12"/>
  <c r="X410" i="12"/>
  <c r="X476" i="12"/>
  <c r="U476" i="12"/>
  <c r="X51" i="12"/>
  <c r="U51" i="12"/>
  <c r="U56" i="12"/>
  <c r="X56" i="12"/>
  <c r="AK38" i="29"/>
  <c r="X38" i="29"/>
  <c r="W38" i="29"/>
  <c r="AG11" i="29"/>
  <c r="AG29" i="29"/>
  <c r="S29" i="29"/>
  <c r="P29" i="29"/>
  <c r="Z11" i="29"/>
  <c r="T29" i="29"/>
  <c r="AL20" i="29"/>
  <c r="V38" i="29"/>
  <c r="AF11" i="29"/>
  <c r="Q29" i="29"/>
  <c r="AM38" i="29"/>
  <c r="AL38" i="29"/>
  <c r="AB20" i="29"/>
  <c r="Q11" i="29"/>
  <c r="AE11" i="29"/>
  <c r="U38" i="29"/>
  <c r="AJ29" i="29"/>
  <c r="AI29" i="29"/>
  <c r="AH29" i="29"/>
  <c r="AM20" i="29"/>
  <c r="AH38" i="29"/>
  <c r="S11" i="29"/>
  <c r="O29" i="29"/>
  <c r="W20" i="29"/>
  <c r="V20" i="29"/>
  <c r="AC29" i="29"/>
  <c r="P11" i="29"/>
  <c r="AA11" i="29"/>
  <c r="AJ38" i="29"/>
  <c r="AI38" i="29"/>
  <c r="X20" i="29"/>
  <c r="AC11" i="29"/>
  <c r="Q20" i="29"/>
  <c r="AF38" i="29"/>
  <c r="O38" i="29"/>
  <c r="Z29" i="29"/>
  <c r="AH11" i="29"/>
  <c r="AD20" i="29"/>
  <c r="AK20" i="29"/>
  <c r="AK29" i="29"/>
  <c r="AA38" i="29"/>
  <c r="AL29" i="29"/>
  <c r="N11" i="29"/>
  <c r="Z20" i="29"/>
  <c r="U20" i="29"/>
  <c r="AM11" i="29"/>
  <c r="AG38" i="29"/>
  <c r="T38" i="29"/>
  <c r="S38" i="29"/>
  <c r="AD29" i="29"/>
  <c r="AL11" i="29"/>
  <c r="AH20" i="29"/>
  <c r="AC38" i="29"/>
  <c r="P38" i="29"/>
  <c r="AA29" i="29"/>
  <c r="AJ20" i="29"/>
  <c r="AE20" i="29"/>
  <c r="N20" i="29"/>
  <c r="AI11" i="29"/>
  <c r="U29" i="29"/>
  <c r="AM29" i="29"/>
  <c r="AF20" i="29"/>
  <c r="AA20" i="29"/>
  <c r="AJ11" i="29"/>
  <c r="AG20" i="29"/>
  <c r="Q38" i="29"/>
  <c r="AF29" i="29"/>
  <c r="AE29" i="29"/>
  <c r="N29" i="29"/>
  <c r="AI20" i="29"/>
  <c r="AB11" i="29"/>
  <c r="Y29" i="29"/>
  <c r="AB29" i="29"/>
  <c r="AD38" i="29"/>
  <c r="T20" i="29"/>
  <c r="O20" i="29"/>
  <c r="X11" i="29"/>
  <c r="O11" i="29"/>
  <c r="AB38" i="29"/>
  <c r="W29" i="29"/>
  <c r="P20" i="29"/>
  <c r="AK11" i="29"/>
  <c r="T11" i="29"/>
  <c r="AC20" i="29"/>
  <c r="S20" i="29"/>
  <c r="W11" i="29"/>
  <c r="V29" i="29"/>
  <c r="AE38" i="29"/>
  <c r="N38" i="29"/>
  <c r="R20" i="29"/>
  <c r="Y11" i="29"/>
  <c r="V11" i="29"/>
  <c r="Y38" i="29"/>
  <c r="X29" i="29"/>
  <c r="Z38" i="29"/>
  <c r="AD11" i="29"/>
  <c r="U11" i="29"/>
  <c r="R11" i="29"/>
  <c r="Y20" i="29"/>
  <c r="B79" i="7"/>
  <c r="X67" i="12" l="1"/>
  <c r="U67" i="12"/>
  <c r="X250" i="12"/>
  <c r="U250" i="12"/>
  <c r="U74" i="12"/>
  <c r="X74" i="12"/>
  <c r="X75" i="12"/>
  <c r="U75" i="12"/>
  <c r="X81" i="12"/>
  <c r="U81" i="12"/>
  <c r="U8" i="12"/>
  <c r="X8" i="12"/>
  <c r="X107" i="12"/>
  <c r="U107" i="12"/>
  <c r="U380" i="12"/>
  <c r="X380" i="12"/>
  <c r="U441" i="12"/>
  <c r="X441" i="12"/>
  <c r="U167" i="12"/>
  <c r="X167" i="12"/>
  <c r="U65" i="12"/>
  <c r="X65" i="12"/>
  <c r="X146" i="12"/>
  <c r="U146" i="12"/>
  <c r="X161" i="12"/>
  <c r="U161" i="12"/>
  <c r="X41" i="12"/>
  <c r="U41" i="12"/>
  <c r="X277" i="12"/>
  <c r="U277" i="12"/>
  <c r="U275" i="12"/>
  <c r="X275" i="12"/>
  <c r="U429" i="12"/>
  <c r="X429" i="12"/>
  <c r="U43" i="12"/>
  <c r="X43" i="12"/>
  <c r="U133" i="12"/>
  <c r="X133" i="12"/>
  <c r="X50" i="12"/>
  <c r="U50" i="12"/>
  <c r="U389" i="12"/>
  <c r="X389" i="12"/>
  <c r="U371" i="12"/>
  <c r="X371" i="12"/>
  <c r="X181" i="12"/>
  <c r="U181" i="12"/>
  <c r="U373" i="12"/>
  <c r="X373" i="12"/>
  <c r="U498" i="12"/>
  <c r="X498" i="12"/>
  <c r="X339" i="12"/>
  <c r="U339" i="12"/>
  <c r="U325" i="12"/>
  <c r="X325" i="12"/>
  <c r="U447" i="12"/>
  <c r="X447" i="12"/>
  <c r="X210" i="12"/>
  <c r="U210" i="12"/>
  <c r="U402" i="12"/>
  <c r="X402" i="12"/>
  <c r="U220" i="12"/>
  <c r="X220" i="12"/>
  <c r="X361" i="12"/>
  <c r="U361" i="12"/>
  <c r="U368" i="12"/>
  <c r="X368" i="12"/>
  <c r="X69" i="12"/>
  <c r="X495" i="12"/>
  <c r="U495" i="12"/>
  <c r="X31" i="12"/>
  <c r="U31" i="12"/>
  <c r="U189" i="12"/>
  <c r="X189" i="12"/>
  <c r="X231" i="12"/>
  <c r="U231" i="12"/>
  <c r="U45" i="12"/>
  <c r="X45" i="12"/>
  <c r="U162" i="12"/>
  <c r="X162" i="12"/>
  <c r="X47" i="12"/>
  <c r="U47" i="12"/>
  <c r="X197" i="12"/>
  <c r="U197" i="12"/>
  <c r="U421" i="12"/>
  <c r="X421" i="12"/>
  <c r="U140" i="12"/>
  <c r="X140" i="12"/>
  <c r="X163" i="12"/>
  <c r="U163" i="12"/>
  <c r="U158" i="12"/>
  <c r="X158" i="12"/>
  <c r="U390" i="12"/>
  <c r="X390" i="12"/>
  <c r="X185" i="12"/>
  <c r="U185" i="12"/>
  <c r="U309" i="12"/>
  <c r="X309" i="12"/>
  <c r="U21" i="12"/>
  <c r="X21" i="12"/>
  <c r="X20" i="12"/>
  <c r="U20" i="12"/>
  <c r="X364" i="12"/>
  <c r="U364" i="12"/>
  <c r="X407" i="12"/>
  <c r="U407" i="12"/>
  <c r="U106" i="12"/>
  <c r="X106" i="12"/>
  <c r="X436" i="12"/>
  <c r="U436" i="12"/>
  <c r="X475" i="12"/>
  <c r="U475" i="12"/>
  <c r="X173" i="12"/>
  <c r="U173" i="12"/>
  <c r="U383" i="12"/>
  <c r="X383" i="12"/>
  <c r="U246" i="12"/>
  <c r="X246" i="12"/>
  <c r="U182" i="12"/>
  <c r="X182" i="12"/>
  <c r="X343" i="12"/>
  <c r="U343" i="12"/>
  <c r="U147" i="12"/>
  <c r="X147" i="12"/>
  <c r="U399" i="12"/>
  <c r="X399" i="12"/>
  <c r="X330" i="12"/>
  <c r="U330" i="12"/>
  <c r="X324" i="12"/>
  <c r="U324" i="12"/>
  <c r="X308" i="12"/>
  <c r="U308" i="12"/>
  <c r="X148" i="12"/>
  <c r="U148" i="12"/>
  <c r="X439" i="12"/>
  <c r="U439" i="12"/>
  <c r="X414" i="12"/>
  <c r="U414" i="12"/>
  <c r="X240" i="12"/>
  <c r="U240" i="12"/>
  <c r="U26" i="12"/>
  <c r="X26" i="12"/>
  <c r="U242" i="12"/>
  <c r="X242" i="12"/>
  <c r="X157" i="12"/>
  <c r="U157" i="12"/>
  <c r="X245" i="12"/>
  <c r="U245" i="12"/>
  <c r="U456" i="12"/>
  <c r="X456" i="12"/>
  <c r="U286" i="12"/>
  <c r="X286" i="12"/>
  <c r="X454" i="12"/>
  <c r="U454" i="12"/>
  <c r="X79" i="12"/>
  <c r="U79" i="12"/>
  <c r="X206" i="12"/>
  <c r="U206" i="12"/>
  <c r="X225" i="12"/>
  <c r="U225" i="12"/>
  <c r="U345" i="12"/>
  <c r="X345" i="12"/>
  <c r="U268" i="12"/>
  <c r="X268" i="12"/>
  <c r="X137" i="12"/>
  <c r="U137" i="12"/>
  <c r="X58" i="12"/>
  <c r="U58" i="12"/>
  <c r="U105" i="12"/>
  <c r="X105" i="12"/>
  <c r="U485" i="12"/>
  <c r="X485" i="12"/>
  <c r="U471" i="12"/>
  <c r="X471" i="12"/>
  <c r="X198" i="12"/>
  <c r="U198" i="12"/>
  <c r="U473" i="12"/>
  <c r="X473" i="12"/>
  <c r="U149" i="12"/>
  <c r="X149" i="12"/>
  <c r="X209" i="12"/>
  <c r="U209" i="12"/>
  <c r="X469" i="12"/>
  <c r="U469" i="12"/>
  <c r="U347" i="12"/>
  <c r="X347" i="12"/>
  <c r="X351" i="12"/>
  <c r="U351" i="12"/>
  <c r="X243" i="12"/>
  <c r="U243" i="12"/>
  <c r="U9" i="12"/>
  <c r="X9" i="12"/>
  <c r="X201" i="12"/>
  <c r="U201" i="12"/>
  <c r="X77" i="12"/>
  <c r="U77" i="12"/>
  <c r="U7" i="12"/>
  <c r="X7" i="12"/>
  <c r="U487" i="12"/>
  <c r="X487" i="12"/>
  <c r="U62" i="12"/>
  <c r="X62" i="12"/>
  <c r="X54" i="12"/>
  <c r="U54" i="12"/>
  <c r="X192" i="12"/>
  <c r="U192" i="12"/>
  <c r="X452" i="12"/>
  <c r="U452" i="12"/>
  <c r="X315" i="12"/>
  <c r="U315" i="12"/>
  <c r="X190" i="12"/>
  <c r="U190" i="12"/>
  <c r="U392" i="12"/>
  <c r="X392" i="12"/>
  <c r="B80" i="7"/>
  <c r="B81" i="7" l="1"/>
  <c r="B82" i="7" l="1"/>
  <c r="B83" i="7" l="1"/>
  <c r="B84" i="7" l="1"/>
  <c r="B85" i="7" l="1"/>
  <c r="B86" i="7" l="1"/>
  <c r="B87" i="7" l="1"/>
  <c r="B88" i="7" l="1"/>
  <c r="B89" i="7" l="1"/>
  <c r="B90" i="7" l="1"/>
  <c r="B91" i="7" l="1"/>
  <c r="B92" i="7" l="1"/>
  <c r="B93" i="7" l="1"/>
  <c r="B94" i="7" l="1"/>
  <c r="B95" i="7" l="1"/>
  <c r="B96" i="7" l="1"/>
  <c r="B97" i="7" l="1"/>
  <c r="B98" i="7" l="1"/>
  <c r="B99" i="7" l="1"/>
  <c r="B100" i="7" l="1"/>
  <c r="B101" i="7" l="1"/>
  <c r="B102" i="7" l="1"/>
  <c r="B103" i="7" l="1"/>
  <c r="B104" i="7" l="1"/>
  <c r="B105" i="7" l="1"/>
  <c r="J109" i="9"/>
  <c r="K109" i="9" s="1"/>
  <c r="A109" i="9" s="1"/>
  <c r="J105" i="9"/>
  <c r="K105" i="9" s="1"/>
  <c r="A105" i="9" s="1"/>
  <c r="J107" i="9"/>
  <c r="K107" i="9" s="1"/>
  <c r="A107" i="9" s="1"/>
  <c r="J110" i="9"/>
  <c r="K110" i="9" s="1"/>
  <c r="A110" i="9" s="1"/>
  <c r="J108" i="9"/>
  <c r="K108" i="9" s="1"/>
  <c r="A108" i="9" s="1"/>
  <c r="J111" i="9"/>
  <c r="K111" i="9" s="1"/>
  <c r="A111" i="9" s="1"/>
  <c r="J106" i="9"/>
  <c r="K106" i="9" s="1"/>
  <c r="A106" i="9" s="1"/>
  <c r="J112" i="9"/>
  <c r="K112" i="9" s="1"/>
  <c r="A112" i="9" s="1"/>
  <c r="J72" i="9"/>
  <c r="K72" i="9" s="1"/>
  <c r="A72" i="9" s="1"/>
  <c r="J44" i="9"/>
  <c r="K44" i="9" s="1"/>
  <c r="A44" i="9" s="1"/>
  <c r="J15" i="9"/>
  <c r="K15" i="9" s="1"/>
  <c r="A15" i="9" s="1"/>
  <c r="J54" i="9"/>
  <c r="K54" i="9" s="1"/>
  <c r="A54" i="9" s="1"/>
  <c r="J45" i="9"/>
  <c r="K45" i="9" s="1"/>
  <c r="A45" i="9" s="1"/>
  <c r="J48" i="9"/>
  <c r="K48" i="9" s="1"/>
  <c r="A48" i="9" s="1"/>
  <c r="J59" i="9"/>
  <c r="K59" i="9" s="1"/>
  <c r="A59" i="9" s="1"/>
  <c r="J57" i="9"/>
  <c r="K57" i="9" s="1"/>
  <c r="A57" i="9" s="1"/>
  <c r="J102" i="9"/>
  <c r="K102" i="9" s="1"/>
  <c r="A102" i="9" s="1"/>
  <c r="J83" i="9"/>
  <c r="K83" i="9" s="1"/>
  <c r="A83" i="9" s="1"/>
  <c r="J7" i="9"/>
  <c r="K7" i="9" s="1"/>
  <c r="A7" i="9" s="1"/>
  <c r="J99" i="9"/>
  <c r="K99" i="9" s="1"/>
  <c r="A99" i="9" s="1"/>
  <c r="J14" i="9"/>
  <c r="K14" i="9" s="1"/>
  <c r="A14" i="9" s="1"/>
  <c r="J33" i="9"/>
  <c r="K33" i="9" s="1"/>
  <c r="A33" i="9" s="1"/>
  <c r="J25" i="9"/>
  <c r="K25" i="9" s="1"/>
  <c r="A25" i="9" s="1"/>
  <c r="J52" i="9"/>
  <c r="K52" i="9" s="1"/>
  <c r="A52" i="9" s="1"/>
  <c r="J9" i="9"/>
  <c r="K9" i="9" s="1"/>
  <c r="A9" i="9" s="1"/>
  <c r="J68" i="9"/>
  <c r="K68" i="9" s="1"/>
  <c r="A68" i="9" s="1"/>
  <c r="J96" i="9"/>
  <c r="K96" i="9" s="1"/>
  <c r="A96" i="9" s="1"/>
  <c r="J80" i="9"/>
  <c r="K80" i="9" s="1"/>
  <c r="A80" i="9" s="1"/>
  <c r="J28" i="9"/>
  <c r="K28" i="9" s="1"/>
  <c r="A28" i="9" s="1"/>
  <c r="J60" i="9"/>
  <c r="K60" i="9" s="1"/>
  <c r="A60" i="9" s="1"/>
  <c r="J98" i="9"/>
  <c r="K98" i="9" s="1"/>
  <c r="A98" i="9" s="1"/>
  <c r="J42" i="9"/>
  <c r="K42" i="9" s="1"/>
  <c r="A42" i="9" s="1"/>
  <c r="J101" i="9"/>
  <c r="K101" i="9" s="1"/>
  <c r="A101" i="9" s="1"/>
  <c r="J10" i="9"/>
  <c r="K10" i="9" s="1"/>
  <c r="A10" i="9" s="1"/>
  <c r="J103" i="9"/>
  <c r="K103" i="9" s="1"/>
  <c r="A103" i="9" s="1"/>
  <c r="J43" i="9"/>
  <c r="K43" i="9" s="1"/>
  <c r="A43" i="9" s="1"/>
  <c r="J100" i="9"/>
  <c r="K100" i="9" s="1"/>
  <c r="A100" i="9" s="1"/>
  <c r="J85" i="9"/>
  <c r="K85" i="9" s="1"/>
  <c r="A85" i="9" s="1"/>
  <c r="J8" i="9"/>
  <c r="K8" i="9" s="1"/>
  <c r="A8" i="9" s="1"/>
  <c r="J41" i="9"/>
  <c r="K41" i="9" s="1"/>
  <c r="A41" i="9" s="1"/>
  <c r="J22" i="9"/>
  <c r="K22" i="9" s="1"/>
  <c r="A22" i="9" s="1"/>
  <c r="J51" i="9"/>
  <c r="K51" i="9" s="1"/>
  <c r="A51" i="9" s="1"/>
  <c r="J18" i="9"/>
  <c r="K18" i="9" s="1"/>
  <c r="A18" i="9" s="1"/>
  <c r="J50" i="9"/>
  <c r="K50" i="9" s="1"/>
  <c r="A50" i="9" s="1"/>
  <c r="J84" i="9"/>
  <c r="K84" i="9" s="1"/>
  <c r="A84" i="9" s="1"/>
  <c r="J94" i="9"/>
  <c r="K94" i="9" s="1"/>
  <c r="A94" i="9" s="1"/>
  <c r="J91" i="9"/>
  <c r="K91" i="9" s="1"/>
  <c r="A91" i="9" s="1"/>
  <c r="J38" i="9"/>
  <c r="K38" i="9" s="1"/>
  <c r="A38" i="9" s="1"/>
  <c r="J23" i="9"/>
  <c r="K23" i="9" s="1"/>
  <c r="A23" i="9" s="1"/>
  <c r="J61" i="9"/>
  <c r="K61" i="9" s="1"/>
  <c r="A61" i="9" s="1"/>
  <c r="J5" i="9"/>
  <c r="K5" i="9" s="1"/>
  <c r="A5" i="9" s="1"/>
  <c r="J70" i="9"/>
  <c r="K70" i="9" s="1"/>
  <c r="A70" i="9" s="1"/>
  <c r="J81" i="9"/>
  <c r="K81" i="9" s="1"/>
  <c r="A81" i="9" s="1"/>
  <c r="J34" i="9"/>
  <c r="K34" i="9" s="1"/>
  <c r="A34" i="9" s="1"/>
  <c r="J53" i="9"/>
  <c r="K53" i="9" s="1"/>
  <c r="A53" i="9" s="1"/>
  <c r="J73" i="9"/>
  <c r="K73" i="9" s="1"/>
  <c r="A73" i="9" s="1"/>
  <c r="J95" i="9"/>
  <c r="K95" i="9" s="1"/>
  <c r="A95" i="9" s="1"/>
  <c r="J63" i="9"/>
  <c r="K63" i="9" s="1"/>
  <c r="A63" i="9" s="1"/>
  <c r="J36" i="9"/>
  <c r="K36" i="9" s="1"/>
  <c r="A36" i="9" s="1"/>
  <c r="J21" i="9"/>
  <c r="K21" i="9" s="1"/>
  <c r="A21" i="9" s="1"/>
  <c r="J71" i="9"/>
  <c r="K71" i="9" s="1"/>
  <c r="A71" i="9" s="1"/>
  <c r="J66" i="9"/>
  <c r="K66" i="9" s="1"/>
  <c r="A66" i="9" s="1"/>
  <c r="J87" i="9"/>
  <c r="K87" i="9" s="1"/>
  <c r="A87" i="9" s="1"/>
  <c r="J67" i="9"/>
  <c r="K67" i="9" s="1"/>
  <c r="A67" i="9" s="1"/>
  <c r="J104" i="9"/>
  <c r="K104" i="9" s="1"/>
  <c r="A104" i="9" s="1"/>
  <c r="J93" i="9"/>
  <c r="K93" i="9" s="1"/>
  <c r="A93" i="9" s="1"/>
  <c r="J31" i="9"/>
  <c r="K31" i="9" s="1"/>
  <c r="A31" i="9" s="1"/>
  <c r="J39" i="9"/>
  <c r="K39" i="9" s="1"/>
  <c r="A39" i="9" s="1"/>
  <c r="J47" i="9"/>
  <c r="K47" i="9" s="1"/>
  <c r="A47" i="9" s="1"/>
  <c r="J75" i="9"/>
  <c r="K75" i="9" s="1"/>
  <c r="A75" i="9" s="1"/>
  <c r="J46" i="9"/>
  <c r="K46" i="9" s="1"/>
  <c r="A46" i="9" s="1"/>
  <c r="J74" i="9"/>
  <c r="K74" i="9" s="1"/>
  <c r="A74" i="9" s="1"/>
  <c r="J6" i="9"/>
  <c r="K6" i="9" s="1"/>
  <c r="A6" i="9" s="1"/>
  <c r="J88" i="9"/>
  <c r="K88" i="9" s="1"/>
  <c r="A88" i="9" s="1"/>
  <c r="J32" i="9"/>
  <c r="K32" i="9" s="1"/>
  <c r="A32" i="9" s="1"/>
  <c r="J17" i="9"/>
  <c r="K17" i="9" s="1"/>
  <c r="A17" i="9" s="1"/>
  <c r="J29" i="9"/>
  <c r="K29" i="9" s="1"/>
  <c r="A29" i="9" s="1"/>
  <c r="J37" i="9"/>
  <c r="K37" i="9" s="1"/>
  <c r="A37" i="9" s="1"/>
  <c r="J12" i="9"/>
  <c r="K12" i="9" s="1"/>
  <c r="A12" i="9" s="1"/>
  <c r="J62" i="9"/>
  <c r="K62" i="9" s="1"/>
  <c r="A62" i="9" s="1"/>
  <c r="J35" i="9"/>
  <c r="K35" i="9" s="1"/>
  <c r="A35" i="9" s="1"/>
  <c r="J76" i="9"/>
  <c r="K76" i="9" s="1"/>
  <c r="A76" i="9" s="1"/>
  <c r="J56" i="9"/>
  <c r="K56" i="9" s="1"/>
  <c r="A56" i="9" s="1"/>
  <c r="J64" i="9"/>
  <c r="K64" i="9" s="1"/>
  <c r="A64" i="9" s="1"/>
  <c r="J13" i="9"/>
  <c r="K13" i="9" s="1"/>
  <c r="A13" i="9" s="1"/>
  <c r="J40" i="9"/>
  <c r="K40" i="9" s="1"/>
  <c r="A40" i="9" s="1"/>
  <c r="J49" i="9"/>
  <c r="K49" i="9" s="1"/>
  <c r="A49" i="9" s="1"/>
  <c r="J79" i="9"/>
  <c r="K79" i="9" s="1"/>
  <c r="A79" i="9" s="1"/>
  <c r="J65" i="9"/>
  <c r="K65" i="9" s="1"/>
  <c r="A65" i="9" s="1"/>
  <c r="J78" i="9"/>
  <c r="K78" i="9" s="1"/>
  <c r="A78" i="9" s="1"/>
  <c r="J77" i="9"/>
  <c r="K77" i="9" s="1"/>
  <c r="A77" i="9" s="1"/>
  <c r="J82" i="9"/>
  <c r="K82" i="9" s="1"/>
  <c r="A82" i="9" s="1"/>
  <c r="J90" i="9"/>
  <c r="K90" i="9" s="1"/>
  <c r="A90" i="9" s="1"/>
  <c r="J4" i="9"/>
  <c r="K4" i="9" s="1"/>
  <c r="A4" i="9" s="1"/>
  <c r="J11" i="9"/>
  <c r="K11" i="9" s="1"/>
  <c r="A11" i="9" s="1"/>
  <c r="J30" i="9"/>
  <c r="K30" i="9" s="1"/>
  <c r="A30" i="9" s="1"/>
  <c r="J58" i="9"/>
  <c r="K58" i="9" s="1"/>
  <c r="A58" i="9" s="1"/>
  <c r="J55" i="9"/>
  <c r="K55" i="9" s="1"/>
  <c r="A55" i="9" s="1"/>
  <c r="J24" i="9"/>
  <c r="K24" i="9" s="1"/>
  <c r="A24" i="9" s="1"/>
  <c r="J97" i="9"/>
  <c r="K97" i="9" s="1"/>
  <c r="A97" i="9" s="1"/>
  <c r="J89" i="9"/>
  <c r="K89" i="9" s="1"/>
  <c r="A89" i="9" s="1"/>
  <c r="J16" i="9"/>
  <c r="K16" i="9" s="1"/>
  <c r="A16" i="9" s="1"/>
  <c r="J19" i="9"/>
  <c r="K19" i="9" s="1"/>
  <c r="A19" i="9" s="1"/>
  <c r="J26" i="9"/>
  <c r="K26" i="9" s="1"/>
  <c r="A26" i="9" s="1"/>
  <c r="J86" i="9"/>
  <c r="K86" i="9" s="1"/>
  <c r="A86" i="9" s="1"/>
  <c r="J92" i="9"/>
  <c r="K92" i="9" s="1"/>
  <c r="A92" i="9" s="1"/>
  <c r="J20" i="9"/>
  <c r="K20" i="9" s="1"/>
  <c r="A20" i="9" s="1"/>
  <c r="J69" i="9"/>
  <c r="K69" i="9" s="1"/>
  <c r="A69" i="9" s="1"/>
  <c r="J27" i="9"/>
  <c r="K27" i="9" s="1"/>
  <c r="A27" i="9" s="1"/>
  <c r="B106" i="7" l="1"/>
  <c r="AM36" i="9"/>
  <c r="AI36" i="9"/>
  <c r="AE36" i="9"/>
  <c r="AA36" i="9"/>
  <c r="AA37" i="9" s="1"/>
  <c r="W36" i="9"/>
  <c r="S36" i="9"/>
  <c r="O36" i="9"/>
  <c r="O37" i="9" s="1"/>
  <c r="AK35" i="9"/>
  <c r="AG35" i="9"/>
  <c r="AC35" i="9"/>
  <c r="Y35" i="9"/>
  <c r="U35" i="9"/>
  <c r="Q35" i="9"/>
  <c r="AM34" i="9"/>
  <c r="AI34" i="9"/>
  <c r="AE34" i="9"/>
  <c r="AA34" i="9"/>
  <c r="W34" i="9"/>
  <c r="S34" i="9"/>
  <c r="O34" i="9"/>
  <c r="AK33" i="9"/>
  <c r="AG33" i="9"/>
  <c r="AC33" i="9"/>
  <c r="Y33" i="9"/>
  <c r="U33" i="9"/>
  <c r="Q33" i="9"/>
  <c r="AM32" i="9"/>
  <c r="AI32" i="9"/>
  <c r="AE32" i="9"/>
  <c r="AA32" i="9"/>
  <c r="W32" i="9"/>
  <c r="S32" i="9"/>
  <c r="O32" i="9"/>
  <c r="AK31" i="9"/>
  <c r="AG31" i="9"/>
  <c r="AC31" i="9"/>
  <c r="Y31" i="9"/>
  <c r="U31" i="9"/>
  <c r="Q31" i="9"/>
  <c r="AM27" i="9"/>
  <c r="AM28" i="9" s="1"/>
  <c r="AI27" i="9"/>
  <c r="AE27" i="9"/>
  <c r="AA27" i="9"/>
  <c r="W27" i="9"/>
  <c r="W28" i="9" s="1"/>
  <c r="S27" i="9"/>
  <c r="O27" i="9"/>
  <c r="AK26" i="9"/>
  <c r="AG26" i="9"/>
  <c r="AC26" i="9"/>
  <c r="Y26" i="9"/>
  <c r="U26" i="9"/>
  <c r="Q26" i="9"/>
  <c r="AM25" i="9"/>
  <c r="AI25" i="9"/>
  <c r="AE25" i="9"/>
  <c r="AA25" i="9"/>
  <c r="W25" i="9"/>
  <c r="S25" i="9"/>
  <c r="O25" i="9"/>
  <c r="AK24" i="9"/>
  <c r="AG24" i="9"/>
  <c r="AC24" i="9"/>
  <c r="Y24" i="9"/>
  <c r="U24" i="9"/>
  <c r="Q24" i="9"/>
  <c r="AM23" i="9"/>
  <c r="AI23" i="9"/>
  <c r="AE23" i="9"/>
  <c r="AA23" i="9"/>
  <c r="W23" i="9"/>
  <c r="S23" i="9"/>
  <c r="O23" i="9"/>
  <c r="AK22" i="9"/>
  <c r="AG22" i="9"/>
  <c r="AC22" i="9"/>
  <c r="Y22" i="9"/>
  <c r="U22" i="9"/>
  <c r="Q22" i="9"/>
  <c r="AM18" i="9"/>
  <c r="AI18" i="9"/>
  <c r="AI19" i="9" s="1"/>
  <c r="AE18" i="9"/>
  <c r="AA18" i="9"/>
  <c r="W18" i="9"/>
  <c r="S18" i="9"/>
  <c r="O18" i="9"/>
  <c r="AL36" i="9"/>
  <c r="AH36" i="9"/>
  <c r="AH37" i="9" s="1"/>
  <c r="AD36" i="9"/>
  <c r="AD37" i="9" s="1"/>
  <c r="Z36" i="9"/>
  <c r="V36" i="9"/>
  <c r="R36" i="9"/>
  <c r="R37" i="9" s="1"/>
  <c r="N36" i="9"/>
  <c r="N37" i="9" s="1"/>
  <c r="AJ35" i="9"/>
  <c r="AF35" i="9"/>
  <c r="AB35" i="9"/>
  <c r="X35" i="9"/>
  <c r="T35" i="9"/>
  <c r="P35" i="9"/>
  <c r="AL34" i="9"/>
  <c r="AH34" i="9"/>
  <c r="AD34" i="9"/>
  <c r="Z34" i="9"/>
  <c r="V34" i="9"/>
  <c r="R34" i="9"/>
  <c r="N34" i="9"/>
  <c r="AJ33" i="9"/>
  <c r="AF33" i="9"/>
  <c r="AB33" i="9"/>
  <c r="X33" i="9"/>
  <c r="T33" i="9"/>
  <c r="P33" i="9"/>
  <c r="AL32" i="9"/>
  <c r="AH32" i="9"/>
  <c r="AD32" i="9"/>
  <c r="Z32" i="9"/>
  <c r="V32" i="9"/>
  <c r="R32" i="9"/>
  <c r="N32" i="9"/>
  <c r="AJ31" i="9"/>
  <c r="AF31" i="9"/>
  <c r="AB31" i="9"/>
  <c r="X31" i="9"/>
  <c r="T31" i="9"/>
  <c r="P31" i="9"/>
  <c r="AL27" i="9"/>
  <c r="AH27" i="9"/>
  <c r="AD27" i="9"/>
  <c r="AD28" i="9" s="1"/>
  <c r="Z27" i="9"/>
  <c r="Z28" i="9" s="1"/>
  <c r="V27" i="9"/>
  <c r="R27" i="9"/>
  <c r="N27" i="9"/>
  <c r="N28" i="9" s="1"/>
  <c r="AJ26" i="9"/>
  <c r="AF26" i="9"/>
  <c r="AB26" i="9"/>
  <c r="X26" i="9"/>
  <c r="T26" i="9"/>
  <c r="P26" i="9"/>
  <c r="AL25" i="9"/>
  <c r="AH25" i="9"/>
  <c r="AD25" i="9"/>
  <c r="Z25" i="9"/>
  <c r="V25" i="9"/>
  <c r="R25" i="9"/>
  <c r="N25" i="9"/>
  <c r="AJ24" i="9"/>
  <c r="AF24" i="9"/>
  <c r="AB24" i="9"/>
  <c r="X24" i="9"/>
  <c r="T24" i="9"/>
  <c r="P24" i="9"/>
  <c r="AL23" i="9"/>
  <c r="AH23" i="9"/>
  <c r="AD23" i="9"/>
  <c r="Z23" i="9"/>
  <c r="V23" i="9"/>
  <c r="R23" i="9"/>
  <c r="N23" i="9"/>
  <c r="AJ22" i="9"/>
  <c r="AF22" i="9"/>
  <c r="AB22" i="9"/>
  <c r="X22" i="9"/>
  <c r="T22" i="9"/>
  <c r="P22" i="9"/>
  <c r="AL18" i="9"/>
  <c r="AL19" i="9" s="1"/>
  <c r="AH18" i="9"/>
  <c r="AD18" i="9"/>
  <c r="Z18" i="9"/>
  <c r="Z19" i="9" s="1"/>
  <c r="V18" i="9"/>
  <c r="R18" i="9"/>
  <c r="AK36" i="9"/>
  <c r="AG36" i="9"/>
  <c r="AC36" i="9"/>
  <c r="AC37" i="9" s="1"/>
  <c r="Y36" i="9"/>
  <c r="U36" i="9"/>
  <c r="Q36" i="9"/>
  <c r="AM35" i="9"/>
  <c r="AI35" i="9"/>
  <c r="AE35" i="9"/>
  <c r="AA35" i="9"/>
  <c r="W35" i="9"/>
  <c r="S35" i="9"/>
  <c r="O35" i="9"/>
  <c r="AK34" i="9"/>
  <c r="AG34" i="9"/>
  <c r="AC34" i="9"/>
  <c r="Y34" i="9"/>
  <c r="U34" i="9"/>
  <c r="Q34" i="9"/>
  <c r="AM33" i="9"/>
  <c r="AI33" i="9"/>
  <c r="AE33" i="9"/>
  <c r="AA33" i="9"/>
  <c r="W33" i="9"/>
  <c r="S33" i="9"/>
  <c r="O33" i="9"/>
  <c r="AK32" i="9"/>
  <c r="AG32" i="9"/>
  <c r="AC32" i="9"/>
  <c r="Y32" i="9"/>
  <c r="U32" i="9"/>
  <c r="Q32" i="9"/>
  <c r="AM31" i="9"/>
  <c r="AI31" i="9"/>
  <c r="AE31" i="9"/>
  <c r="AA31" i="9"/>
  <c r="W31" i="9"/>
  <c r="S31" i="9"/>
  <c r="O31" i="9"/>
  <c r="AK27" i="9"/>
  <c r="AG27" i="9"/>
  <c r="AC27" i="9"/>
  <c r="AC28" i="9" s="1"/>
  <c r="Y27" i="9"/>
  <c r="U27" i="9"/>
  <c r="Q27" i="9"/>
  <c r="AM26" i="9"/>
  <c r="AI26" i="9"/>
  <c r="AE26" i="9"/>
  <c r="AA26" i="9"/>
  <c r="W26" i="9"/>
  <c r="S26" i="9"/>
  <c r="O26" i="9"/>
  <c r="AK25" i="9"/>
  <c r="AG25" i="9"/>
  <c r="AC25" i="9"/>
  <c r="Y25" i="9"/>
  <c r="U25" i="9"/>
  <c r="Q25" i="9"/>
  <c r="AM24" i="9"/>
  <c r="AI24" i="9"/>
  <c r="AE24" i="9"/>
  <c r="AA24" i="9"/>
  <c r="W24" i="9"/>
  <c r="S24" i="9"/>
  <c r="O24" i="9"/>
  <c r="AK23" i="9"/>
  <c r="AG23" i="9"/>
  <c r="AC23" i="9"/>
  <c r="Y23" i="9"/>
  <c r="U23" i="9"/>
  <c r="Q23" i="9"/>
  <c r="AM22" i="9"/>
  <c r="AI22" i="9"/>
  <c r="AE22" i="9"/>
  <c r="AA22" i="9"/>
  <c r="W22" i="9"/>
  <c r="S22" i="9"/>
  <c r="O22" i="9"/>
  <c r="AK18" i="9"/>
  <c r="AK19" i="9" s="1"/>
  <c r="AG18" i="9"/>
  <c r="AC18" i="9"/>
  <c r="Y18" i="9"/>
  <c r="U18" i="9"/>
  <c r="U19" i="9" s="1"/>
  <c r="Q18" i="9"/>
  <c r="AM17" i="9"/>
  <c r="AJ36" i="9"/>
  <c r="AJ37" i="9" s="1"/>
  <c r="AF36" i="9"/>
  <c r="AB36" i="9"/>
  <c r="X36" i="9"/>
  <c r="T36" i="9"/>
  <c r="T37" i="9" s="1"/>
  <c r="P36" i="9"/>
  <c r="P37" i="9" s="1"/>
  <c r="AL35" i="9"/>
  <c r="AH35" i="9"/>
  <c r="AD35" i="9"/>
  <c r="Z35" i="9"/>
  <c r="V35" i="9"/>
  <c r="R35" i="9"/>
  <c r="N35" i="9"/>
  <c r="AJ34" i="9"/>
  <c r="AF34" i="9"/>
  <c r="AB34" i="9"/>
  <c r="X34" i="9"/>
  <c r="T34" i="9"/>
  <c r="P34" i="9"/>
  <c r="AL33" i="9"/>
  <c r="AH33" i="9"/>
  <c r="AD33" i="9"/>
  <c r="Z33" i="9"/>
  <c r="V33" i="9"/>
  <c r="R33" i="9"/>
  <c r="N33" i="9"/>
  <c r="AJ32" i="9"/>
  <c r="AF32" i="9"/>
  <c r="AB32" i="9"/>
  <c r="X32" i="9"/>
  <c r="T32" i="9"/>
  <c r="P32" i="9"/>
  <c r="AL31" i="9"/>
  <c r="AH31" i="9"/>
  <c r="AD31" i="9"/>
  <c r="Z31" i="9"/>
  <c r="V31" i="9"/>
  <c r="R31" i="9"/>
  <c r="N31" i="9"/>
  <c r="AJ27" i="9"/>
  <c r="AF27" i="9"/>
  <c r="AF28" i="9" s="1"/>
  <c r="AB27" i="9"/>
  <c r="AB28" i="9" s="1"/>
  <c r="X27" i="9"/>
  <c r="T27" i="9"/>
  <c r="P27" i="9"/>
  <c r="AL26" i="9"/>
  <c r="AH26" i="9"/>
  <c r="AD26" i="9"/>
  <c r="Z26" i="9"/>
  <c r="V26" i="9"/>
  <c r="R26" i="9"/>
  <c r="N26" i="9"/>
  <c r="AJ25" i="9"/>
  <c r="AF25" i="9"/>
  <c r="AB25" i="9"/>
  <c r="X25" i="9"/>
  <c r="T25" i="9"/>
  <c r="P25" i="9"/>
  <c r="AL24" i="9"/>
  <c r="AH24" i="9"/>
  <c r="AD24" i="9"/>
  <c r="Z24" i="9"/>
  <c r="V24" i="9"/>
  <c r="R24" i="9"/>
  <c r="N24" i="9"/>
  <c r="AJ23" i="9"/>
  <c r="AF23" i="9"/>
  <c r="AB23" i="9"/>
  <c r="X23" i="9"/>
  <c r="T23" i="9"/>
  <c r="P23" i="9"/>
  <c r="AL22" i="9"/>
  <c r="AH22" i="9"/>
  <c r="AD22" i="9"/>
  <c r="Z22" i="9"/>
  <c r="V22" i="9"/>
  <c r="R22" i="9"/>
  <c r="N22" i="9"/>
  <c r="AJ18" i="9"/>
  <c r="AF18" i="9"/>
  <c r="AB18" i="9"/>
  <c r="AB19" i="9" s="1"/>
  <c r="X18" i="9"/>
  <c r="T18" i="9"/>
  <c r="P18" i="9"/>
  <c r="AL17" i="9"/>
  <c r="N18" i="9"/>
  <c r="N19" i="9" s="1"/>
  <c r="AH17" i="9"/>
  <c r="AD17" i="9"/>
  <c r="Z17" i="9"/>
  <c r="V17" i="9"/>
  <c r="R17" i="9"/>
  <c r="N17" i="9"/>
  <c r="AJ16" i="9"/>
  <c r="AF16" i="9"/>
  <c r="AB16" i="9"/>
  <c r="X16" i="9"/>
  <c r="T16" i="9"/>
  <c r="P16" i="9"/>
  <c r="AL15" i="9"/>
  <c r="AH15" i="9"/>
  <c r="AD15" i="9"/>
  <c r="Z15" i="9"/>
  <c r="V15" i="9"/>
  <c r="R15" i="9"/>
  <c r="N15" i="9"/>
  <c r="AJ14" i="9"/>
  <c r="AF14" i="9"/>
  <c r="AB14" i="9"/>
  <c r="X14" i="9"/>
  <c r="T14" i="9"/>
  <c r="P14" i="9"/>
  <c r="AL13" i="9"/>
  <c r="AH13" i="9"/>
  <c r="AD13" i="9"/>
  <c r="Z13" i="9"/>
  <c r="V13" i="9"/>
  <c r="R13" i="9"/>
  <c r="N13" i="9"/>
  <c r="AJ9" i="9"/>
  <c r="AJ10" i="9" s="1"/>
  <c r="AF9" i="9"/>
  <c r="AB9" i="9"/>
  <c r="AB10" i="9" s="1"/>
  <c r="X9" i="9"/>
  <c r="T9" i="9"/>
  <c r="P9" i="9"/>
  <c r="AL8" i="9"/>
  <c r="AH8" i="9"/>
  <c r="AD8" i="9"/>
  <c r="Z8" i="9"/>
  <c r="V8" i="9"/>
  <c r="R8" i="9"/>
  <c r="N8" i="9"/>
  <c r="AJ7" i="9"/>
  <c r="AF7" i="9"/>
  <c r="AB7" i="9"/>
  <c r="X7" i="9"/>
  <c r="T7" i="9"/>
  <c r="P7" i="9"/>
  <c r="AL6" i="9"/>
  <c r="AH6" i="9"/>
  <c r="AD6" i="9"/>
  <c r="Z6" i="9"/>
  <c r="V6" i="9"/>
  <c r="R6" i="9"/>
  <c r="N6" i="9"/>
  <c r="AJ5" i="9"/>
  <c r="AF5" i="9"/>
  <c r="AB5" i="9"/>
  <c r="X5" i="9"/>
  <c r="T5" i="9"/>
  <c r="P5" i="9"/>
  <c r="AL4" i="9"/>
  <c r="AH4" i="9"/>
  <c r="AD4" i="9"/>
  <c r="Z4" i="9"/>
  <c r="V4" i="9"/>
  <c r="R4" i="9"/>
  <c r="N4" i="9"/>
  <c r="AK17" i="9"/>
  <c r="AG17" i="9"/>
  <c r="AC17" i="9"/>
  <c r="Y17" i="9"/>
  <c r="U17" i="9"/>
  <c r="Q17" i="9"/>
  <c r="AM16" i="9"/>
  <c r="AI16" i="9"/>
  <c r="AE16" i="9"/>
  <c r="AA16" i="9"/>
  <c r="W16" i="9"/>
  <c r="S16" i="9"/>
  <c r="O16" i="9"/>
  <c r="AK15" i="9"/>
  <c r="AG15" i="9"/>
  <c r="AC15" i="9"/>
  <c r="Y15" i="9"/>
  <c r="U15" i="9"/>
  <c r="Q15" i="9"/>
  <c r="AM14" i="9"/>
  <c r="AI14" i="9"/>
  <c r="AE14" i="9"/>
  <c r="AA14" i="9"/>
  <c r="W14" i="9"/>
  <c r="S14" i="9"/>
  <c r="O14" i="9"/>
  <c r="AK13" i="9"/>
  <c r="AG13" i="9"/>
  <c r="AC13" i="9"/>
  <c r="Y13" i="9"/>
  <c r="U13" i="9"/>
  <c r="Q13" i="9"/>
  <c r="AM9" i="9"/>
  <c r="AM10" i="9" s="1"/>
  <c r="AI9" i="9"/>
  <c r="AI10" i="9" s="1"/>
  <c r="AE9" i="9"/>
  <c r="AA9" i="9"/>
  <c r="W9" i="9"/>
  <c r="S9" i="9"/>
  <c r="O9" i="9"/>
  <c r="AK8" i="9"/>
  <c r="AG8" i="9"/>
  <c r="AC8" i="9"/>
  <c r="Y8" i="9"/>
  <c r="U8" i="9"/>
  <c r="Q8" i="9"/>
  <c r="AM7" i="9"/>
  <c r="AI7" i="9"/>
  <c r="AE7" i="9"/>
  <c r="AA7" i="9"/>
  <c r="W7" i="9"/>
  <c r="S7" i="9"/>
  <c r="O7" i="9"/>
  <c r="AK6" i="9"/>
  <c r="AG6" i="9"/>
  <c r="AC6" i="9"/>
  <c r="Y6" i="9"/>
  <c r="U6" i="9"/>
  <c r="Q6" i="9"/>
  <c r="AM5" i="9"/>
  <c r="AI5" i="9"/>
  <c r="AE5" i="9"/>
  <c r="AA5" i="9"/>
  <c r="W5" i="9"/>
  <c r="S5" i="9"/>
  <c r="O5" i="9"/>
  <c r="AK4" i="9"/>
  <c r="AG4" i="9"/>
  <c r="AC4" i="9"/>
  <c r="Y4" i="9"/>
  <c r="U4" i="9"/>
  <c r="Q4" i="9"/>
  <c r="AJ17" i="9"/>
  <c r="AF17" i="9"/>
  <c r="AB17" i="9"/>
  <c r="X17" i="9"/>
  <c r="T17" i="9"/>
  <c r="P17" i="9"/>
  <c r="AL16" i="9"/>
  <c r="AH16" i="9"/>
  <c r="AD16" i="9"/>
  <c r="Z16" i="9"/>
  <c r="V16" i="9"/>
  <c r="R16" i="9"/>
  <c r="N16" i="9"/>
  <c r="AJ15" i="9"/>
  <c r="AF15" i="9"/>
  <c r="AB15" i="9"/>
  <c r="X15" i="9"/>
  <c r="T15" i="9"/>
  <c r="P15" i="9"/>
  <c r="AL14" i="9"/>
  <c r="AH14" i="9"/>
  <c r="AD14" i="9"/>
  <c r="Z14" i="9"/>
  <c r="V14" i="9"/>
  <c r="R14" i="9"/>
  <c r="N14" i="9"/>
  <c r="AJ13" i="9"/>
  <c r="AF13" i="9"/>
  <c r="AB13" i="9"/>
  <c r="X13" i="9"/>
  <c r="T13" i="9"/>
  <c r="P13" i="9"/>
  <c r="AL9" i="9"/>
  <c r="AL10" i="9" s="1"/>
  <c r="AH9" i="9"/>
  <c r="AD9" i="9"/>
  <c r="AD10" i="9" s="1"/>
  <c r="Z9" i="9"/>
  <c r="Z10" i="9" s="1"/>
  <c r="V9" i="9"/>
  <c r="R9" i="9"/>
  <c r="N9" i="9"/>
  <c r="AJ8" i="9"/>
  <c r="AF8" i="9"/>
  <c r="AB8" i="9"/>
  <c r="X8" i="9"/>
  <c r="T8" i="9"/>
  <c r="P8" i="9"/>
  <c r="AL7" i="9"/>
  <c r="AH7" i="9"/>
  <c r="AD7" i="9"/>
  <c r="Z7" i="9"/>
  <c r="V7" i="9"/>
  <c r="R7" i="9"/>
  <c r="N7" i="9"/>
  <c r="AJ6" i="9"/>
  <c r="AF6" i="9"/>
  <c r="AB6" i="9"/>
  <c r="X6" i="9"/>
  <c r="T6" i="9"/>
  <c r="P6" i="9"/>
  <c r="AL5" i="9"/>
  <c r="AH5" i="9"/>
  <c r="AD5" i="9"/>
  <c r="Z5" i="9"/>
  <c r="V5" i="9"/>
  <c r="R5" i="9"/>
  <c r="N5" i="9"/>
  <c r="AJ4" i="9"/>
  <c r="AF4" i="9"/>
  <c r="AB4" i="9"/>
  <c r="X4" i="9"/>
  <c r="T4" i="9"/>
  <c r="P4" i="9"/>
  <c r="AI17" i="9"/>
  <c r="AE17" i="9"/>
  <c r="AA17" i="9"/>
  <c r="W17" i="9"/>
  <c r="S17" i="9"/>
  <c r="O17" i="9"/>
  <c r="AK16" i="9"/>
  <c r="AG16" i="9"/>
  <c r="AC16" i="9"/>
  <c r="Y16" i="9"/>
  <c r="U16" i="9"/>
  <c r="Q16" i="9"/>
  <c r="AM15" i="9"/>
  <c r="AI15" i="9"/>
  <c r="AE15" i="9"/>
  <c r="AA15" i="9"/>
  <c r="W15" i="9"/>
  <c r="S15" i="9"/>
  <c r="O15" i="9"/>
  <c r="AK14" i="9"/>
  <c r="AG14" i="9"/>
  <c r="AC14" i="9"/>
  <c r="Y14" i="9"/>
  <c r="U14" i="9"/>
  <c r="Q14" i="9"/>
  <c r="AM13" i="9"/>
  <c r="AI13" i="9"/>
  <c r="AE13" i="9"/>
  <c r="AA13" i="9"/>
  <c r="W13" i="9"/>
  <c r="S13" i="9"/>
  <c r="O13" i="9"/>
  <c r="AK9" i="9"/>
  <c r="AK10" i="9" s="1"/>
  <c r="AG9" i="9"/>
  <c r="AG10" i="9" s="1"/>
  <c r="AC9" i="9"/>
  <c r="Y9" i="9"/>
  <c r="U9" i="9"/>
  <c r="Q9" i="9"/>
  <c r="AM8" i="9"/>
  <c r="AI8" i="9"/>
  <c r="AE8" i="9"/>
  <c r="AA8" i="9"/>
  <c r="W8" i="9"/>
  <c r="S8" i="9"/>
  <c r="O8" i="9"/>
  <c r="AK7" i="9"/>
  <c r="AG7" i="9"/>
  <c r="AC7" i="9"/>
  <c r="Y7" i="9"/>
  <c r="U7" i="9"/>
  <c r="Q7" i="9"/>
  <c r="AM6" i="9"/>
  <c r="AI6" i="9"/>
  <c r="AE6" i="9"/>
  <c r="AA6" i="9"/>
  <c r="W6" i="9"/>
  <c r="S6" i="9"/>
  <c r="O6" i="9"/>
  <c r="AK5" i="9"/>
  <c r="AG5" i="9"/>
  <c r="AC5" i="9"/>
  <c r="Y5" i="9"/>
  <c r="U5" i="9"/>
  <c r="Q5" i="9"/>
  <c r="AM4" i="9"/>
  <c r="AI4" i="9"/>
  <c r="AE4" i="9"/>
  <c r="AA4" i="9"/>
  <c r="W4" i="9"/>
  <c r="S4" i="9"/>
  <c r="O4" i="9"/>
  <c r="AJ28" i="9"/>
  <c r="AA28" i="9"/>
  <c r="AK28" i="9"/>
  <c r="V28" i="9"/>
  <c r="AI28" i="9"/>
  <c r="AK37" i="9"/>
  <c r="W37" i="9"/>
  <c r="Y37" i="9"/>
  <c r="AL37" i="9"/>
  <c r="AE19" i="9"/>
  <c r="O19" i="9"/>
  <c r="AD19" i="9"/>
  <c r="R28" i="9"/>
  <c r="AE28" i="9"/>
  <c r="AB37" i="9"/>
  <c r="AI37" i="9"/>
  <c r="AM19" i="9"/>
  <c r="T10" i="9"/>
  <c r="O28" i="9"/>
  <c r="AL28" i="9"/>
  <c r="X28" i="9"/>
  <c r="AM37" i="9"/>
  <c r="AG37" i="9"/>
  <c r="S37" i="9"/>
  <c r="Z37" i="9"/>
  <c r="AH19" i="9"/>
  <c r="R19" i="9"/>
  <c r="T19" i="9"/>
  <c r="AG19" i="9"/>
  <c r="U28" i="9"/>
  <c r="S28" i="9"/>
  <c r="AH28" i="9"/>
  <c r="X37" i="9"/>
  <c r="V37" i="9"/>
  <c r="AJ19" i="9"/>
  <c r="T28" i="9"/>
  <c r="AG28" i="9"/>
  <c r="U37" i="9"/>
  <c r="AE37" i="9"/>
  <c r="P28" i="9" l="1"/>
  <c r="W19" i="9"/>
  <c r="N10" i="9"/>
  <c r="W10" i="9"/>
  <c r="X19" i="9"/>
  <c r="B107" i="7"/>
  <c r="AA19" i="9"/>
  <c r="AE10" i="9"/>
  <c r="AA10" i="9"/>
  <c r="AF10" i="9"/>
  <c r="AF19" i="9"/>
  <c r="AH10" i="9"/>
  <c r="AF37" i="9"/>
  <c r="AC19" i="9"/>
  <c r="Y28" i="9"/>
  <c r="Y19" i="9"/>
  <c r="AC10" i="9"/>
  <c r="Y10" i="9"/>
  <c r="O10" i="9"/>
  <c r="U10" i="9"/>
  <c r="Q10" i="9"/>
  <c r="S10" i="9"/>
  <c r="R10" i="9"/>
  <c r="V10" i="9"/>
  <c r="X10" i="9"/>
  <c r="V19" i="9"/>
  <c r="Q28" i="9"/>
  <c r="Q37" i="9"/>
  <c r="Q19" i="9"/>
  <c r="P10" i="9"/>
  <c r="P19" i="9"/>
  <c r="S19" i="9"/>
  <c r="B108" i="7" l="1"/>
  <c r="AK29" i="9"/>
  <c r="AC38" i="9"/>
  <c r="Y20" i="9"/>
  <c r="AI29" i="9"/>
  <c r="AJ20" i="9"/>
  <c r="W38" i="9"/>
  <c r="O29" i="9"/>
  <c r="P20" i="9"/>
  <c r="AG11" i="9"/>
  <c r="AD20" i="9"/>
  <c r="W20" i="9"/>
  <c r="AL29" i="9"/>
  <c r="AE38" i="9"/>
  <c r="AE11" i="9"/>
  <c r="U11" i="9"/>
  <c r="T11" i="9"/>
  <c r="AA11" i="9"/>
  <c r="S20" i="9"/>
  <c r="Q20" i="9"/>
  <c r="AG29" i="9"/>
  <c r="Q38" i="9"/>
  <c r="U20" i="9"/>
  <c r="AL20" i="9"/>
  <c r="X29" i="9"/>
  <c r="AG20" i="9"/>
  <c r="AA20" i="9"/>
  <c r="AE20" i="9"/>
  <c r="R38" i="9"/>
  <c r="AK20" i="9"/>
  <c r="AA38" i="9"/>
  <c r="U29" i="9"/>
  <c r="X11" i="9"/>
  <c r="T38" i="9"/>
  <c r="N11" i="9"/>
  <c r="AM20" i="9"/>
  <c r="AC29" i="9"/>
  <c r="T20" i="9"/>
  <c r="Z20" i="9"/>
  <c r="T29" i="9"/>
  <c r="AL38" i="9"/>
  <c r="Q29" i="9"/>
  <c r="O11" i="9"/>
  <c r="AM38" i="9"/>
  <c r="Y11" i="9"/>
  <c r="AJ29" i="9"/>
  <c r="AM11" i="9"/>
  <c r="P38" i="9"/>
  <c r="AD29" i="9"/>
  <c r="R20" i="9"/>
  <c r="AF38" i="9"/>
  <c r="U38" i="9"/>
  <c r="O20" i="9"/>
  <c r="R29" i="9"/>
  <c r="AB20" i="9"/>
  <c r="P29" i="9"/>
  <c r="R11" i="9"/>
  <c r="Q11" i="9"/>
  <c r="AF20" i="9"/>
  <c r="N38" i="9"/>
  <c r="N20" i="9"/>
  <c r="AC11" i="9"/>
  <c r="Z38" i="9"/>
  <c r="AH38" i="9"/>
  <c r="AA29" i="9"/>
  <c r="AB11" i="9"/>
  <c r="V20" i="9"/>
  <c r="AM29" i="9"/>
  <c r="AH11" i="9"/>
  <c r="Y29" i="9"/>
  <c r="V29" i="9"/>
  <c r="W11" i="9"/>
  <c r="AF29" i="9"/>
  <c r="V11" i="9"/>
  <c r="S38" i="9"/>
  <c r="AF11" i="9"/>
  <c r="V38" i="9"/>
  <c r="N29" i="9"/>
  <c r="AB38" i="9"/>
  <c r="Y38" i="9"/>
  <c r="AE29" i="9"/>
  <c r="X20" i="9"/>
  <c r="AJ38" i="9"/>
  <c r="P11" i="9"/>
  <c r="AI11" i="9"/>
  <c r="W29" i="9"/>
  <c r="AD11" i="9"/>
  <c r="O38" i="9"/>
  <c r="Z29" i="9"/>
  <c r="AH20" i="9"/>
  <c r="AH29" i="9"/>
  <c r="AD38" i="9"/>
  <c r="AB29" i="9"/>
  <c r="AL11" i="9"/>
  <c r="AG38" i="9"/>
  <c r="AC20" i="9"/>
  <c r="X38" i="9"/>
  <c r="AK38" i="9"/>
  <c r="AK11" i="9"/>
  <c r="AI38" i="9"/>
  <c r="AJ11" i="9"/>
  <c r="AI20" i="9"/>
  <c r="S29" i="9"/>
  <c r="Z11" i="9"/>
  <c r="S11" i="9"/>
  <c r="B109" i="7" l="1"/>
  <c r="J17" i="20"/>
  <c r="K17" i="20" s="1"/>
  <c r="A17" i="20" s="1"/>
  <c r="J25" i="20"/>
  <c r="K25" i="20" s="1"/>
  <c r="A25" i="20" s="1"/>
  <c r="J21" i="20"/>
  <c r="K21" i="20" s="1"/>
  <c r="A21" i="20" s="1"/>
  <c r="J32" i="20"/>
  <c r="K32" i="20" s="1"/>
  <c r="A32" i="20" s="1"/>
  <c r="J33" i="20"/>
  <c r="K33" i="20" s="1"/>
  <c r="A33" i="20" s="1"/>
  <c r="J24" i="20"/>
  <c r="K24" i="20" s="1"/>
  <c r="A24" i="20" s="1"/>
  <c r="J19" i="20"/>
  <c r="K19" i="20" s="1"/>
  <c r="A19" i="20" s="1"/>
  <c r="J26" i="20"/>
  <c r="K26" i="20" s="1"/>
  <c r="A26" i="20" s="1"/>
  <c r="J13" i="20"/>
  <c r="K13" i="20" s="1"/>
  <c r="A13" i="20" s="1"/>
  <c r="J18" i="20"/>
  <c r="K18" i="20" s="1"/>
  <c r="A18" i="20" s="1"/>
  <c r="J23" i="20"/>
  <c r="K23" i="20" s="1"/>
  <c r="A23" i="20" s="1"/>
  <c r="J37" i="20"/>
  <c r="K37" i="20" s="1"/>
  <c r="A37" i="20" s="1"/>
  <c r="J28" i="20"/>
  <c r="K28" i="20" s="1"/>
  <c r="A28" i="20" s="1"/>
  <c r="J22" i="20"/>
  <c r="K22" i="20" s="1"/>
  <c r="A22" i="20" s="1"/>
  <c r="J29" i="20"/>
  <c r="K29" i="20" s="1"/>
  <c r="A29" i="20" s="1"/>
  <c r="J30" i="20"/>
  <c r="K30" i="20" s="1"/>
  <c r="A30" i="20" s="1"/>
  <c r="J15" i="20"/>
  <c r="K15" i="20" s="1"/>
  <c r="A15" i="20" s="1"/>
  <c r="J14" i="20"/>
  <c r="K14" i="20" s="1"/>
  <c r="A14" i="20" s="1"/>
  <c r="J12" i="20"/>
  <c r="K12" i="20" s="1"/>
  <c r="A12" i="20" s="1"/>
  <c r="J16" i="20"/>
  <c r="K16" i="20" s="1"/>
  <c r="A16" i="20" s="1"/>
  <c r="J35" i="20"/>
  <c r="K35" i="20" s="1"/>
  <c r="A35" i="20" s="1"/>
  <c r="J27" i="20"/>
  <c r="K27" i="20" s="1"/>
  <c r="A27" i="20" s="1"/>
  <c r="J20" i="20"/>
  <c r="K20" i="20" s="1"/>
  <c r="A20" i="20" s="1"/>
  <c r="J31" i="20"/>
  <c r="K31" i="20" s="1"/>
  <c r="A31" i="20" s="1"/>
  <c r="J34" i="20"/>
  <c r="K34" i="20" s="1"/>
  <c r="A34" i="20" s="1"/>
  <c r="J36" i="20"/>
  <c r="K36" i="20" s="1"/>
  <c r="A36" i="20" s="1"/>
  <c r="J41" i="20"/>
  <c r="K41" i="20" s="1"/>
  <c r="A41" i="20" s="1"/>
  <c r="J39" i="20"/>
  <c r="K39" i="20" s="1"/>
  <c r="A39" i="20" s="1"/>
  <c r="J38" i="20"/>
  <c r="K38" i="20" s="1"/>
  <c r="A38" i="20" s="1"/>
  <c r="J40" i="20"/>
  <c r="K40" i="20" s="1"/>
  <c r="A40" i="20" s="1"/>
  <c r="J43" i="20"/>
  <c r="K43" i="20" s="1"/>
  <c r="A43" i="20" s="1"/>
  <c r="J45" i="20"/>
  <c r="K45" i="20" s="1"/>
  <c r="A45" i="20" s="1"/>
  <c r="J42" i="20"/>
  <c r="K42" i="20" s="1"/>
  <c r="A42" i="20" s="1"/>
  <c r="J44" i="20"/>
  <c r="K44" i="20" s="1"/>
  <c r="A44" i="20" s="1"/>
  <c r="J47" i="20"/>
  <c r="K47" i="20" s="1"/>
  <c r="A47" i="20" s="1"/>
  <c r="J49" i="20"/>
  <c r="K49" i="20" s="1"/>
  <c r="A49" i="20" s="1"/>
  <c r="J46" i="20"/>
  <c r="K46" i="20" s="1"/>
  <c r="A46" i="20" s="1"/>
  <c r="J4" i="20"/>
  <c r="K4" i="20" s="1"/>
  <c r="A4" i="20" s="1"/>
  <c r="J8" i="20"/>
  <c r="K8" i="20" s="1"/>
  <c r="A8" i="20" s="1"/>
  <c r="J7" i="20"/>
  <c r="K7" i="20" s="1"/>
  <c r="A7" i="20" s="1"/>
  <c r="J10" i="20"/>
  <c r="K10" i="20" s="1"/>
  <c r="A10" i="20" s="1"/>
  <c r="J11" i="20"/>
  <c r="K11" i="20" s="1"/>
  <c r="A11" i="20" s="1"/>
  <c r="J5" i="20"/>
  <c r="K5" i="20" s="1"/>
  <c r="A5" i="20" s="1"/>
  <c r="J9" i="20"/>
  <c r="K9" i="20" s="1"/>
  <c r="A9" i="20" s="1"/>
  <c r="J48" i="20"/>
  <c r="K48" i="20" s="1"/>
  <c r="A48" i="20" s="1"/>
  <c r="J6" i="20"/>
  <c r="K6" i="20" s="1"/>
  <c r="A6" i="20" s="1"/>
  <c r="J53" i="20"/>
  <c r="K53" i="20" s="1"/>
  <c r="A53" i="20" s="1"/>
  <c r="J51" i="20"/>
  <c r="K51" i="20" s="1"/>
  <c r="A51" i="20" s="1"/>
  <c r="J50" i="20"/>
  <c r="K50" i="20" s="1"/>
  <c r="A50" i="20" s="1"/>
  <c r="J52" i="20"/>
  <c r="K52" i="20" s="1"/>
  <c r="A52" i="20" s="1"/>
  <c r="J55" i="20"/>
  <c r="K55" i="20" s="1"/>
  <c r="A55" i="20" s="1"/>
  <c r="J57" i="20"/>
  <c r="K57" i="20" s="1"/>
  <c r="A57" i="20" s="1"/>
  <c r="J54" i="20"/>
  <c r="K54" i="20" s="1"/>
  <c r="A54" i="20" s="1"/>
  <c r="J56" i="20"/>
  <c r="K56" i="20" s="1"/>
  <c r="A56" i="20" s="1"/>
  <c r="J59" i="20"/>
  <c r="K59" i="20" s="1"/>
  <c r="J61" i="20"/>
  <c r="K61" i="20" s="1"/>
  <c r="J58" i="20"/>
  <c r="K58" i="20" s="1"/>
  <c r="J60" i="20"/>
  <c r="K60" i="20" s="1"/>
  <c r="J65" i="20"/>
  <c r="K65" i="20" s="1"/>
  <c r="J63" i="20"/>
  <c r="K63" i="20" s="1"/>
  <c r="J62" i="20"/>
  <c r="K62" i="20" s="1"/>
  <c r="J64" i="20"/>
  <c r="K64" i="20" s="1"/>
  <c r="J69" i="20"/>
  <c r="K69" i="20" s="1"/>
  <c r="J67" i="20"/>
  <c r="K67" i="20" s="1"/>
  <c r="J66" i="20"/>
  <c r="K66" i="20" s="1"/>
  <c r="J68" i="20"/>
  <c r="K68" i="20" s="1"/>
  <c r="J73" i="20"/>
  <c r="K73" i="20" s="1"/>
  <c r="J71" i="20"/>
  <c r="K71" i="20" s="1"/>
  <c r="J70" i="20"/>
  <c r="K70" i="20" s="1"/>
  <c r="J72" i="20"/>
  <c r="K72" i="20" s="1"/>
  <c r="J77" i="20"/>
  <c r="K77" i="20" s="1"/>
  <c r="J75" i="20"/>
  <c r="K75" i="20" s="1"/>
  <c r="J74" i="20"/>
  <c r="K74" i="20" s="1"/>
  <c r="J76" i="20"/>
  <c r="K76" i="20" s="1"/>
  <c r="J79" i="20"/>
  <c r="K79" i="20" s="1"/>
  <c r="J78" i="20"/>
  <c r="K78" i="20" s="1"/>
  <c r="J80" i="20"/>
  <c r="K80" i="20" s="1"/>
  <c r="B110" i="7" l="1"/>
  <c r="B111" i="7" l="1"/>
  <c r="B112" i="7" l="1"/>
  <c r="B113" i="7" l="1"/>
  <c r="B114" i="7" l="1"/>
  <c r="B115" i="7" l="1"/>
  <c r="B116" i="7" l="1"/>
  <c r="B117" i="7" l="1"/>
  <c r="B118" i="7" l="1"/>
  <c r="B119" i="7" l="1"/>
  <c r="B120" i="7" l="1"/>
  <c r="B121" i="7" l="1"/>
  <c r="B122" i="7" l="1"/>
  <c r="B123" i="7" l="1"/>
  <c r="B124" i="7" l="1"/>
  <c r="B125" i="7" l="1"/>
  <c r="B126" i="7" l="1"/>
  <c r="J4" i="7" l="1"/>
  <c r="K4" i="7" s="1"/>
  <c r="A4" i="7" s="1"/>
  <c r="J6" i="7"/>
  <c r="K6" i="7" s="1"/>
  <c r="A6" i="7" s="1"/>
  <c r="J5" i="7"/>
  <c r="K5" i="7" s="1"/>
  <c r="A5" i="7" s="1"/>
  <c r="J7" i="7"/>
  <c r="K7" i="7" s="1"/>
  <c r="A7" i="7" s="1"/>
  <c r="J9" i="7"/>
  <c r="K9" i="7" s="1"/>
  <c r="A9" i="7" s="1"/>
  <c r="J10" i="7"/>
  <c r="K10" i="7" s="1"/>
  <c r="A10" i="7" s="1"/>
  <c r="J8" i="7"/>
  <c r="K8" i="7" s="1"/>
  <c r="A8" i="7" s="1"/>
  <c r="J11" i="7"/>
  <c r="K11" i="7" s="1"/>
  <c r="A11" i="7" s="1"/>
  <c r="J13" i="7"/>
  <c r="K13" i="7" s="1"/>
  <c r="A13" i="7" s="1"/>
  <c r="J12" i="7"/>
  <c r="K12" i="7" s="1"/>
  <c r="A12" i="7" s="1"/>
  <c r="J14" i="7"/>
  <c r="K14" i="7" s="1"/>
  <c r="A14" i="7" s="1"/>
  <c r="J18" i="7"/>
  <c r="K18" i="7" s="1"/>
  <c r="A18" i="7" s="1"/>
  <c r="J17" i="7"/>
  <c r="K17" i="7" s="1"/>
  <c r="A17" i="7" s="1"/>
  <c r="J15" i="7"/>
  <c r="K15" i="7" s="1"/>
  <c r="A15" i="7" s="1"/>
  <c r="J16" i="7"/>
  <c r="K16" i="7" s="1"/>
  <c r="A16" i="7" s="1"/>
  <c r="J20" i="7"/>
  <c r="K20" i="7" s="1"/>
  <c r="A20" i="7" s="1"/>
  <c r="J21" i="7"/>
  <c r="K21" i="7" s="1"/>
  <c r="A21" i="7" s="1"/>
  <c r="J19" i="7"/>
  <c r="K19" i="7" s="1"/>
  <c r="A19" i="7" s="1"/>
  <c r="J24" i="7"/>
  <c r="K24" i="7" s="1"/>
  <c r="A24" i="7" s="1"/>
  <c r="J22" i="7"/>
  <c r="K22" i="7" s="1"/>
  <c r="A22" i="7" s="1"/>
  <c r="J23" i="7"/>
  <c r="K23" i="7" s="1"/>
  <c r="A23" i="7" s="1"/>
  <c r="J26" i="7"/>
  <c r="K26" i="7" s="1"/>
  <c r="A26" i="7" s="1"/>
  <c r="J25" i="7"/>
  <c r="K25" i="7" s="1"/>
  <c r="A25" i="7" s="1"/>
  <c r="J27" i="7"/>
  <c r="K27" i="7" s="1"/>
  <c r="A27" i="7" s="1"/>
  <c r="J28" i="7"/>
  <c r="K28" i="7" s="1"/>
  <c r="A28" i="7" s="1"/>
  <c r="J29" i="7"/>
  <c r="K29" i="7" s="1"/>
  <c r="A29" i="7" s="1"/>
  <c r="J30" i="7"/>
  <c r="K30" i="7" s="1"/>
  <c r="A30" i="7" s="1"/>
  <c r="J32" i="7"/>
  <c r="K32" i="7" s="1"/>
  <c r="A32" i="7" s="1"/>
  <c r="J31" i="7"/>
  <c r="K31" i="7" s="1"/>
  <c r="A31" i="7" s="1"/>
  <c r="J33" i="7"/>
  <c r="K33" i="7" s="1"/>
  <c r="A33" i="7" s="1"/>
  <c r="J36" i="7"/>
  <c r="K36" i="7" s="1"/>
  <c r="A36" i="7" s="1"/>
  <c r="J34" i="7"/>
  <c r="K34" i="7" s="1"/>
  <c r="A34" i="7" s="1"/>
  <c r="J37" i="7"/>
  <c r="K37" i="7" s="1"/>
  <c r="A37" i="7" s="1"/>
  <c r="J35" i="7"/>
  <c r="K35" i="7" s="1"/>
  <c r="A35" i="7" s="1"/>
  <c r="J38" i="7"/>
  <c r="K38" i="7" s="1"/>
  <c r="A38" i="7" s="1"/>
  <c r="J39" i="7"/>
  <c r="K39" i="7" s="1"/>
  <c r="A39" i="7" s="1"/>
  <c r="J40" i="7"/>
  <c r="K40" i="7" s="1"/>
  <c r="A40" i="7" s="1"/>
  <c r="J41" i="7"/>
  <c r="K41" i="7" s="1"/>
  <c r="A41" i="7" s="1"/>
  <c r="J42" i="7"/>
  <c r="K42" i="7" s="1"/>
  <c r="A42" i="7" s="1"/>
  <c r="J43" i="7"/>
  <c r="K43" i="7" s="1"/>
  <c r="A43" i="7" s="1"/>
  <c r="J44" i="7"/>
  <c r="K44" i="7" s="1"/>
  <c r="A44" i="7" s="1"/>
  <c r="J45" i="7"/>
  <c r="K45" i="7" s="1"/>
  <c r="A45" i="7" s="1"/>
  <c r="J46" i="7"/>
  <c r="K46" i="7" s="1"/>
  <c r="A46" i="7" s="1"/>
  <c r="J48" i="7"/>
  <c r="K48" i="7" s="1"/>
  <c r="A48" i="7" s="1"/>
  <c r="J47" i="7"/>
  <c r="K47" i="7" s="1"/>
  <c r="A47" i="7" s="1"/>
  <c r="J50" i="7"/>
  <c r="K50" i="7" s="1"/>
  <c r="A50" i="7" s="1"/>
  <c r="J49" i="7"/>
  <c r="K49" i="7" s="1"/>
  <c r="A49" i="7" s="1"/>
  <c r="J51" i="7"/>
  <c r="K51" i="7" s="1"/>
  <c r="A51" i="7" s="1"/>
  <c r="J52" i="7"/>
  <c r="K52" i="7" s="1"/>
  <c r="A52" i="7" s="1"/>
  <c r="J53" i="7"/>
  <c r="K53" i="7" s="1"/>
  <c r="A53" i="7" s="1"/>
  <c r="J54" i="7"/>
  <c r="K54" i="7" s="1"/>
  <c r="A54" i="7" s="1"/>
  <c r="J56" i="7"/>
  <c r="K56" i="7" s="1"/>
  <c r="A56" i="7" s="1"/>
  <c r="J55" i="7"/>
  <c r="K55" i="7" s="1"/>
  <c r="A55" i="7" s="1"/>
  <c r="J58" i="7"/>
  <c r="K58" i="7" s="1"/>
  <c r="A58" i="7" s="1"/>
  <c r="J57" i="7"/>
  <c r="K57" i="7" s="1"/>
  <c r="A57" i="7" s="1"/>
  <c r="J59" i="7"/>
  <c r="K59" i="7" s="1"/>
  <c r="A59" i="7" s="1"/>
  <c r="J60" i="7"/>
  <c r="K60" i="7" s="1"/>
  <c r="A60" i="7" s="1"/>
  <c r="J61" i="7"/>
  <c r="K61" i="7" s="1"/>
  <c r="A61" i="7" s="1"/>
  <c r="J62" i="7"/>
  <c r="K62" i="7" s="1"/>
  <c r="A62" i="7" s="1"/>
  <c r="J64" i="7"/>
  <c r="K64" i="7" s="1"/>
  <c r="A64" i="7" s="1"/>
  <c r="J65" i="7"/>
  <c r="K65" i="7" s="1"/>
  <c r="A65" i="7" s="1"/>
  <c r="J63" i="7"/>
  <c r="K63" i="7" s="1"/>
  <c r="A63" i="7" s="1"/>
  <c r="J67" i="7"/>
  <c r="K67" i="7" s="1"/>
  <c r="A67" i="7" s="1"/>
  <c r="J66" i="7"/>
  <c r="K66" i="7" s="1"/>
  <c r="A66" i="7" s="1"/>
  <c r="J69" i="7"/>
  <c r="K69" i="7" s="1"/>
  <c r="A69" i="7" s="1"/>
  <c r="J70" i="7"/>
  <c r="K70" i="7" s="1"/>
  <c r="A70" i="7" s="1"/>
  <c r="J68" i="7"/>
  <c r="K68" i="7" s="1"/>
  <c r="A68" i="7" s="1"/>
  <c r="J71" i="7"/>
  <c r="K71" i="7" s="1"/>
  <c r="A71" i="7" s="1"/>
  <c r="J72" i="7"/>
  <c r="K72" i="7" s="1"/>
  <c r="A72" i="7" s="1"/>
  <c r="J73" i="7"/>
  <c r="K73" i="7" s="1"/>
  <c r="A73" i="7" s="1"/>
  <c r="J75" i="7"/>
  <c r="K75" i="7" s="1"/>
  <c r="A75" i="7" s="1"/>
  <c r="J74" i="7"/>
  <c r="K74" i="7" s="1"/>
  <c r="A74" i="7" s="1"/>
  <c r="J76" i="7"/>
  <c r="K76" i="7" s="1"/>
  <c r="A76" i="7" s="1"/>
  <c r="J77" i="7"/>
  <c r="K77" i="7" s="1"/>
  <c r="A77" i="7" s="1"/>
  <c r="J78" i="7"/>
  <c r="K78" i="7" s="1"/>
  <c r="A78" i="7" s="1"/>
  <c r="J79" i="7"/>
  <c r="K79" i="7" s="1"/>
  <c r="A79" i="7" s="1"/>
  <c r="J80" i="7"/>
  <c r="K80" i="7" s="1"/>
  <c r="A80" i="7" s="1"/>
  <c r="J81" i="7"/>
  <c r="K81" i="7" s="1"/>
  <c r="A81" i="7" s="1"/>
  <c r="J82" i="7"/>
  <c r="K82" i="7" s="1"/>
  <c r="A82" i="7" s="1"/>
  <c r="J83" i="7"/>
  <c r="K83" i="7" s="1"/>
  <c r="A83" i="7" s="1"/>
  <c r="J84" i="7"/>
  <c r="K84" i="7" s="1"/>
  <c r="A84" i="7" s="1"/>
  <c r="J85" i="7"/>
  <c r="K85" i="7" s="1"/>
  <c r="A85" i="7" s="1"/>
  <c r="J86" i="7"/>
  <c r="K86" i="7" s="1"/>
  <c r="A86" i="7" s="1"/>
  <c r="J87" i="7"/>
  <c r="K87" i="7" s="1"/>
  <c r="A87" i="7" s="1"/>
  <c r="J88" i="7"/>
  <c r="K88" i="7" s="1"/>
  <c r="A88" i="7" s="1"/>
  <c r="J89" i="7"/>
  <c r="K89" i="7" s="1"/>
  <c r="A89" i="7" s="1"/>
  <c r="J90" i="7"/>
  <c r="K90" i="7" s="1"/>
  <c r="A90" i="7" s="1"/>
  <c r="J91" i="7"/>
  <c r="K91" i="7" s="1"/>
  <c r="A91" i="7" s="1"/>
  <c r="J92" i="7"/>
  <c r="K92" i="7" s="1"/>
  <c r="A92" i="7" s="1"/>
  <c r="J93" i="7"/>
  <c r="K93" i="7" s="1"/>
  <c r="A93" i="7" s="1"/>
  <c r="J94" i="7"/>
  <c r="K94" i="7" s="1"/>
  <c r="A94" i="7" s="1"/>
  <c r="J95" i="7"/>
  <c r="K95" i="7" s="1"/>
  <c r="A95" i="7" s="1"/>
  <c r="J96" i="7"/>
  <c r="K96" i="7" s="1"/>
  <c r="A96" i="7" s="1"/>
  <c r="J97" i="7"/>
  <c r="K97" i="7" s="1"/>
  <c r="A97" i="7" s="1"/>
  <c r="J98" i="7"/>
  <c r="K98" i="7" s="1"/>
  <c r="A98" i="7" s="1"/>
  <c r="J99" i="7"/>
  <c r="K99" i="7" s="1"/>
  <c r="A99" i="7" s="1"/>
  <c r="J100" i="7"/>
  <c r="K100" i="7" s="1"/>
  <c r="A100" i="7" s="1"/>
  <c r="J101" i="7"/>
  <c r="K101" i="7" s="1"/>
  <c r="A101" i="7" s="1"/>
  <c r="J102" i="7"/>
  <c r="K102" i="7" s="1"/>
  <c r="A102" i="7" s="1"/>
  <c r="J103" i="7"/>
  <c r="K103" i="7" s="1"/>
  <c r="A103" i="7" s="1"/>
  <c r="J104" i="7"/>
  <c r="K104" i="7" s="1"/>
  <c r="A104" i="7" s="1"/>
  <c r="J105" i="7"/>
  <c r="K105" i="7" s="1"/>
  <c r="A105" i="7" s="1"/>
  <c r="J106" i="7"/>
  <c r="K106" i="7" s="1"/>
  <c r="A106" i="7" s="1"/>
  <c r="J107" i="7"/>
  <c r="K107" i="7" s="1"/>
  <c r="A107" i="7" s="1"/>
  <c r="J108" i="7"/>
  <c r="K108" i="7" s="1"/>
  <c r="A108" i="7" s="1"/>
  <c r="J109" i="7"/>
  <c r="K109" i="7" s="1"/>
  <c r="A109" i="7" s="1"/>
  <c r="J110" i="7"/>
  <c r="K110" i="7" s="1"/>
  <c r="A110" i="7" s="1"/>
  <c r="J111" i="7"/>
  <c r="K111" i="7" s="1"/>
  <c r="A111" i="7" s="1"/>
  <c r="J112" i="7"/>
  <c r="K112" i="7" s="1"/>
  <c r="A112" i="7" s="1"/>
  <c r="J113" i="7"/>
  <c r="K113" i="7" s="1"/>
  <c r="A113" i="7" s="1"/>
  <c r="J114" i="7"/>
  <c r="K114" i="7" s="1"/>
  <c r="A114" i="7" s="1"/>
  <c r="J115" i="7"/>
  <c r="K115" i="7" s="1"/>
  <c r="A115" i="7" s="1"/>
  <c r="J116" i="7"/>
  <c r="K116" i="7" s="1"/>
  <c r="A116" i="7" s="1"/>
  <c r="J117" i="7"/>
  <c r="K117" i="7" s="1"/>
  <c r="A117" i="7" s="1"/>
  <c r="J118" i="7"/>
  <c r="K118" i="7" s="1"/>
  <c r="A118" i="7" s="1"/>
  <c r="J119" i="7"/>
  <c r="K119" i="7" s="1"/>
  <c r="A119" i="7" s="1"/>
  <c r="J120" i="7"/>
  <c r="K120" i="7" s="1"/>
  <c r="A120" i="7" s="1"/>
  <c r="J121" i="7"/>
  <c r="K121" i="7" s="1"/>
  <c r="A121" i="7" s="1"/>
  <c r="J122" i="7"/>
  <c r="K122" i="7" s="1"/>
  <c r="A122" i="7" s="1"/>
  <c r="J123" i="7"/>
  <c r="K123" i="7" s="1"/>
  <c r="A123" i="7" s="1"/>
  <c r="J124" i="7"/>
  <c r="K124" i="7" s="1"/>
  <c r="A124" i="7" s="1"/>
  <c r="J125" i="7"/>
  <c r="K125" i="7" s="1"/>
  <c r="A125" i="7" s="1"/>
  <c r="J126" i="7"/>
  <c r="K126" i="7" s="1"/>
  <c r="A126" i="7" s="1"/>
  <c r="AI31" i="7" l="1"/>
  <c r="S31" i="7"/>
  <c r="AG22" i="7"/>
  <c r="Q22" i="7"/>
  <c r="O14" i="7"/>
  <c r="Z13" i="7"/>
  <c r="U7" i="7"/>
  <c r="AA5" i="7"/>
  <c r="AE4" i="7"/>
  <c r="O4" i="7"/>
  <c r="AD22" i="7"/>
  <c r="S13" i="7"/>
  <c r="AJ32" i="7"/>
  <c r="AD31" i="7"/>
  <c r="N31" i="7"/>
  <c r="X22" i="7"/>
  <c r="AD14" i="7"/>
  <c r="AG13" i="7"/>
  <c r="Q13" i="7"/>
  <c r="AF5" i="7"/>
  <c r="AH4" i="7"/>
  <c r="R4" i="7"/>
  <c r="AH22" i="7"/>
  <c r="AA13" i="7"/>
  <c r="AF4" i="7"/>
  <c r="AK31" i="7"/>
  <c r="U31" i="7"/>
  <c r="AI22" i="7"/>
  <c r="S22" i="7"/>
  <c r="S14" i="7"/>
  <c r="X13" i="7"/>
  <c r="X6" i="7"/>
  <c r="O5" i="7"/>
  <c r="Y4" i="7"/>
  <c r="AF31" i="7"/>
  <c r="R22" i="7"/>
  <c r="AJ6" i="7"/>
  <c r="P4" i="7"/>
  <c r="S7" i="7"/>
  <c r="P33" i="7"/>
  <c r="AK33" i="7"/>
  <c r="W23" i="7"/>
  <c r="U5" i="7"/>
  <c r="AD5" i="7"/>
  <c r="AF14" i="7"/>
  <c r="V32" i="7"/>
  <c r="P7" i="7"/>
  <c r="N33" i="7"/>
  <c r="AC33" i="7"/>
  <c r="X14" i="7"/>
  <c r="AB7" i="7"/>
  <c r="AE33" i="7"/>
  <c r="U23" i="7"/>
  <c r="S6" i="7"/>
  <c r="AH32" i="7"/>
  <c r="AE7" i="7"/>
  <c r="AB33" i="7"/>
  <c r="R33" i="7"/>
  <c r="X32" i="7"/>
  <c r="AA31" i="7"/>
  <c r="R23" i="7"/>
  <c r="Y22" i="7"/>
  <c r="AE14" i="7"/>
  <c r="AH13" i="7"/>
  <c r="R13" i="7"/>
  <c r="P6" i="7"/>
  <c r="AM4" i="7"/>
  <c r="W4" i="7"/>
  <c r="X31" i="7"/>
  <c r="R14" i="7"/>
  <c r="AJ5" i="7"/>
  <c r="AL31" i="7"/>
  <c r="V31" i="7"/>
  <c r="AF22" i="7"/>
  <c r="P22" i="7"/>
  <c r="N14" i="7"/>
  <c r="Y13" i="7"/>
  <c r="Q7" i="7"/>
  <c r="P5" i="7"/>
  <c r="Z4" i="7"/>
  <c r="AB31" i="7"/>
  <c r="AH14" i="7"/>
  <c r="T6" i="7"/>
  <c r="AF32" i="7"/>
  <c r="AC31" i="7"/>
  <c r="AH23" i="7"/>
  <c r="AA22" i="7"/>
  <c r="AI14" i="7"/>
  <c r="AF13" i="7"/>
  <c r="P13" i="7"/>
  <c r="AE5" i="7"/>
  <c r="AG4" i="7"/>
  <c r="Q4" i="7"/>
  <c r="AL22" i="7"/>
  <c r="AI13" i="7"/>
  <c r="AJ4" i="7"/>
  <c r="X7" i="7"/>
  <c r="N7" i="7"/>
  <c r="AL33" i="7"/>
  <c r="AB23" i="7"/>
  <c r="AC6" i="7"/>
  <c r="Z6" i="7"/>
  <c r="Q23" i="7"/>
  <c r="Q32" i="7"/>
  <c r="AA32" i="7"/>
  <c r="X33" i="7"/>
  <c r="AE23" i="7"/>
  <c r="V5" i="7"/>
  <c r="AD32" i="7"/>
  <c r="Z7" i="7"/>
  <c r="Y6" i="7"/>
  <c r="AG5" i="7"/>
  <c r="Q14" i="7"/>
  <c r="AJ7" i="7"/>
  <c r="AL7" i="7"/>
  <c r="W33" i="7"/>
  <c r="X23" i="7"/>
  <c r="AK6" i="7"/>
  <c r="AD6" i="7"/>
  <c r="Y23" i="7"/>
  <c r="U32" i="7"/>
  <c r="AE32" i="7"/>
  <c r="AI33" i="7"/>
  <c r="O23" i="7"/>
  <c r="O6" i="7"/>
  <c r="S32" i="7"/>
  <c r="T33" i="7"/>
  <c r="AA23" i="7"/>
  <c r="Z5" i="7"/>
  <c r="R32" i="7"/>
  <c r="AG15" i="7"/>
  <c r="X15" i="7"/>
  <c r="AM34" i="7"/>
  <c r="AF24" i="7"/>
  <c r="P24" i="7"/>
  <c r="AJ8" i="7"/>
  <c r="N8" i="7"/>
  <c r="Y34" i="7"/>
  <c r="AC24" i="7"/>
  <c r="AI8" i="7"/>
  <c r="T15" i="7"/>
  <c r="AH34" i="7"/>
  <c r="W31" i="7"/>
  <c r="U22" i="7"/>
  <c r="AD13" i="7"/>
  <c r="AI5" i="7"/>
  <c r="S4" i="7"/>
  <c r="AE13" i="7"/>
  <c r="AH31" i="7"/>
  <c r="AB22" i="7"/>
  <c r="AK13" i="7"/>
  <c r="AB6" i="7"/>
  <c r="V4" i="7"/>
  <c r="AM13" i="7"/>
  <c r="P32" i="7"/>
  <c r="AM22" i="7"/>
  <c r="AA14" i="7"/>
  <c r="AG7" i="7"/>
  <c r="AC4" i="7"/>
  <c r="Z22" i="7"/>
  <c r="AB4" i="7"/>
  <c r="AF33" i="7"/>
  <c r="AM23" i="7"/>
  <c r="N5" i="7"/>
  <c r="AG32" i="7"/>
  <c r="S33" i="7"/>
  <c r="AE6" i="7"/>
  <c r="AJ33" i="7"/>
  <c r="AL6" i="7"/>
  <c r="T7" i="7"/>
  <c r="AH33" i="7"/>
  <c r="AK23" i="7"/>
  <c r="R5" i="7"/>
  <c r="AJ14" i="7"/>
  <c r="O32" i="7"/>
  <c r="AD33" i="7"/>
  <c r="AC5" i="7"/>
  <c r="N32" i="7"/>
  <c r="O33" i="7"/>
  <c r="Q5" i="7"/>
  <c r="AG14" i="7"/>
  <c r="Q15" i="7"/>
  <c r="Q34" i="7"/>
  <c r="R34" i="7"/>
  <c r="T24" i="7"/>
  <c r="W8" i="7"/>
  <c r="AB15" i="7"/>
  <c r="R24" i="7"/>
  <c r="AK15" i="7"/>
  <c r="AA34" i="7"/>
  <c r="X8" i="7"/>
  <c r="R15" i="7"/>
  <c r="S15" i="7"/>
  <c r="AI34" i="7"/>
  <c r="AB24" i="7"/>
  <c r="Y24" i="7"/>
  <c r="AF8" i="7"/>
  <c r="Z8" i="7"/>
  <c r="AJ34" i="7"/>
  <c r="AD24" i="7"/>
  <c r="R8" i="7"/>
  <c r="U34" i="7"/>
  <c r="W24" i="7"/>
  <c r="AE8" i="7"/>
  <c r="AF25" i="7"/>
  <c r="AL25" i="7"/>
  <c r="N16" i="7"/>
  <c r="AD35" i="7"/>
  <c r="T35" i="7"/>
  <c r="AK9" i="7"/>
  <c r="AK10" i="7" s="1"/>
  <c r="AE9" i="7"/>
  <c r="AM25" i="7"/>
  <c r="P16" i="7"/>
  <c r="AH9" i="7"/>
  <c r="Y25" i="7"/>
  <c r="AH16" i="7"/>
  <c r="S35" i="7"/>
  <c r="AG25" i="7"/>
  <c r="Z25" i="7"/>
  <c r="O16" i="7"/>
  <c r="AF16" i="7"/>
  <c r="U35" i="7"/>
  <c r="AL9" i="7"/>
  <c r="AL10" i="7" s="1"/>
  <c r="AF9" i="7"/>
  <c r="AA16" i="7"/>
  <c r="AG35" i="7"/>
  <c r="AJ9" i="7"/>
  <c r="AJ10" i="7" s="1"/>
  <c r="AM31" i="7"/>
  <c r="AK22" i="7"/>
  <c r="W14" i="7"/>
  <c r="N13" i="7"/>
  <c r="AI4" i="7"/>
  <c r="Z23" i="7"/>
  <c r="X4" i="7"/>
  <c r="R31" i="7"/>
  <c r="AL14" i="7"/>
  <c r="U13" i="7"/>
  <c r="AL4" i="7"/>
  <c r="P31" i="7"/>
  <c r="T5" i="7"/>
  <c r="Y31" i="7"/>
  <c r="W22" i="7"/>
  <c r="AB13" i="7"/>
  <c r="W5" i="7"/>
  <c r="AB32" i="7"/>
  <c r="W13" i="7"/>
  <c r="AI7" i="7"/>
  <c r="V33" i="7"/>
  <c r="AD23" i="7"/>
  <c r="P14" i="7"/>
  <c r="AF7" i="7"/>
  <c r="Q33" i="7"/>
  <c r="AI32" i="7"/>
  <c r="P23" i="7"/>
  <c r="AC32" i="7"/>
  <c r="AC7" i="7"/>
  <c r="AI23" i="7"/>
  <c r="Y5" i="7"/>
  <c r="AA6" i="7"/>
  <c r="AK32" i="7"/>
  <c r="AA7" i="7"/>
  <c r="T23" i="7"/>
  <c r="AG23" i="7"/>
  <c r="W7" i="7"/>
  <c r="AF23" i="7"/>
  <c r="AI6" i="7"/>
  <c r="AL15" i="7"/>
  <c r="AI15" i="7"/>
  <c r="W34" i="7"/>
  <c r="S24" i="7"/>
  <c r="Y8" i="7"/>
  <c r="N15" i="7"/>
  <c r="AL34" i="7"/>
  <c r="AB8" i="7"/>
  <c r="AK34" i="7"/>
  <c r="V24" i="7"/>
  <c r="V8" i="7"/>
  <c r="AM15" i="7"/>
  <c r="AC34" i="7"/>
  <c r="Z34" i="7"/>
  <c r="AL24" i="7"/>
  <c r="AK8" i="7"/>
  <c r="O8" i="7"/>
  <c r="AE15" i="7"/>
  <c r="O34" i="7"/>
  <c r="Q8" i="7"/>
  <c r="W15" i="7"/>
  <c r="AD34" i="7"/>
  <c r="AH24" i="7"/>
  <c r="AK25" i="7"/>
  <c r="AH25" i="7"/>
  <c r="S16" i="7"/>
  <c r="X16" i="7"/>
  <c r="Y35" i="7"/>
  <c r="AA35" i="7"/>
  <c r="T9" i="7"/>
  <c r="X25" i="7"/>
  <c r="AL16" i="7"/>
  <c r="Q35" i="7"/>
  <c r="X9" i="7"/>
  <c r="AD25" i="7"/>
  <c r="AH35" i="7"/>
  <c r="Y9" i="7"/>
  <c r="Y10" i="7" s="1"/>
  <c r="AB25" i="7"/>
  <c r="V25" i="7"/>
  <c r="AJ16" i="7"/>
  <c r="Z35" i="7"/>
  <c r="P35" i="7"/>
  <c r="AG9" i="7"/>
  <c r="AG10" i="7" s="1"/>
  <c r="O9" i="7"/>
  <c r="Q16" i="7"/>
  <c r="W35" i="7"/>
  <c r="AJ25" i="7"/>
  <c r="AM14" i="7"/>
  <c r="S5" i="7"/>
  <c r="Y7" i="7"/>
  <c r="T22" i="7"/>
  <c r="X5" i="7"/>
  <c r="O13" i="7"/>
  <c r="AE22" i="7"/>
  <c r="AM5" i="7"/>
  <c r="Z14" i="7"/>
  <c r="AA33" i="7"/>
  <c r="W6" i="7"/>
  <c r="AJ23" i="7"/>
  <c r="Z33" i="7"/>
  <c r="O7" i="7"/>
  <c r="AL23" i="7"/>
  <c r="Y14" i="7"/>
  <c r="Q6" i="7"/>
  <c r="AL5" i="7"/>
  <c r="V6" i="7"/>
  <c r="O15" i="7"/>
  <c r="AI24" i="7"/>
  <c r="S8" i="7"/>
  <c r="AG8" i="7"/>
  <c r="AM24" i="7"/>
  <c r="AC15" i="7"/>
  <c r="S34" i="7"/>
  <c r="AG24" i="7"/>
  <c r="AD15" i="7"/>
  <c r="N24" i="7"/>
  <c r="P34" i="7"/>
  <c r="AD8" i="7"/>
  <c r="AI16" i="7"/>
  <c r="N35" i="7"/>
  <c r="U9" i="7"/>
  <c r="O25" i="7"/>
  <c r="AC9" i="7"/>
  <c r="AC10" i="7" s="1"/>
  <c r="T16" i="7"/>
  <c r="Q25" i="7"/>
  <c r="Z16" i="7"/>
  <c r="AF35" i="7"/>
  <c r="W9" i="7"/>
  <c r="AB35" i="7"/>
  <c r="W25" i="7"/>
  <c r="R35" i="7"/>
  <c r="AB9" i="7"/>
  <c r="AB10" i="7" s="1"/>
  <c r="S17" i="7"/>
  <c r="AH26" i="7"/>
  <c r="AI26" i="7"/>
  <c r="Z36" i="7"/>
  <c r="Z37" i="7" s="1"/>
  <c r="AF17" i="7"/>
  <c r="AK26" i="7"/>
  <c r="AC36" i="7"/>
  <c r="AC37" i="7" s="1"/>
  <c r="AL26" i="7"/>
  <c r="AD36" i="7"/>
  <c r="AD37" i="7" s="1"/>
  <c r="T17" i="7"/>
  <c r="AC17" i="7"/>
  <c r="Y26" i="7"/>
  <c r="AA26" i="7"/>
  <c r="AG36" i="7"/>
  <c r="AG37" i="7" s="1"/>
  <c r="AD17" i="7"/>
  <c r="W26" i="7"/>
  <c r="X36" i="7"/>
  <c r="X37" i="7" s="1"/>
  <c r="U17" i="7"/>
  <c r="T26" i="7"/>
  <c r="AM27" i="7"/>
  <c r="AM28" i="7" s="1"/>
  <c r="U27" i="7"/>
  <c r="U28" i="7" s="1"/>
  <c r="AJ18" i="7"/>
  <c r="AJ19" i="7" s="1"/>
  <c r="O18" i="7"/>
  <c r="O19" i="7" s="1"/>
  <c r="AG27" i="7"/>
  <c r="AG28" i="7" s="1"/>
  <c r="AA27" i="7"/>
  <c r="AA28" i="7" s="1"/>
  <c r="Q18" i="7"/>
  <c r="S27" i="7"/>
  <c r="S28" i="7" s="1"/>
  <c r="Y27" i="7"/>
  <c r="Y28" i="7" s="1"/>
  <c r="P18" i="7"/>
  <c r="O27" i="7"/>
  <c r="O28" i="7" s="1"/>
  <c r="AI18" i="7"/>
  <c r="AI19" i="7" s="1"/>
  <c r="Q27" i="7"/>
  <c r="AF6" i="7"/>
  <c r="V22" i="7"/>
  <c r="T13" i="7"/>
  <c r="R7" i="7"/>
  <c r="AM7" i="7"/>
  <c r="T14" i="7"/>
  <c r="U6" i="7"/>
  <c r="T8" i="7"/>
  <c r="AH15" i="7"/>
  <c r="AH8" i="7"/>
  <c r="AC8" i="7"/>
  <c r="Z9" i="7"/>
  <c r="Z10" i="7" s="1"/>
  <c r="AM16" i="7"/>
  <c r="AK35" i="7"/>
  <c r="AK16" i="7"/>
  <c r="AI17" i="7"/>
  <c r="T36" i="7"/>
  <c r="T37" i="7" s="1"/>
  <c r="AH36" i="7"/>
  <c r="AH37" i="7" s="1"/>
  <c r="AL17" i="7"/>
  <c r="V36" i="7"/>
  <c r="V37" i="7" s="1"/>
  <c r="R36" i="7"/>
  <c r="R37" i="7" s="1"/>
  <c r="AJ36" i="7"/>
  <c r="AJ37" i="7" s="1"/>
  <c r="S18" i="7"/>
  <c r="AG18" i="7"/>
  <c r="AG19" i="7" s="1"/>
  <c r="AF18" i="7"/>
  <c r="AC27" i="7"/>
  <c r="AC28" i="7" s="1"/>
  <c r="AE31" i="7"/>
  <c r="AL13" i="7"/>
  <c r="AA4" i="7"/>
  <c r="T32" i="7"/>
  <c r="V14" i="7"/>
  <c r="AD4" i="7"/>
  <c r="T4" i="7"/>
  <c r="O22" i="7"/>
  <c r="AK4" i="7"/>
  <c r="AB5" i="7"/>
  <c r="AG6" i="7"/>
  <c r="U14" i="7"/>
  <c r="R6" i="7"/>
  <c r="V23" i="7"/>
  <c r="AM33" i="7"/>
  <c r="N6" i="7"/>
  <c r="Z32" i="7"/>
  <c r="N23" i="7"/>
  <c r="V7" i="7"/>
  <c r="AB14" i="7"/>
  <c r="AG34" i="7"/>
  <c r="Q24" i="7"/>
  <c r="Y15" i="7"/>
  <c r="AL8" i="7"/>
  <c r="O24" i="7"/>
  <c r="AJ15" i="7"/>
  <c r="V34" i="7"/>
  <c r="U8" i="7"/>
  <c r="AA15" i="7"/>
  <c r="AM8" i="7"/>
  <c r="AJ24" i="7"/>
  <c r="U25" i="7"/>
  <c r="AD16" i="7"/>
  <c r="AJ35" i="7"/>
  <c r="AM9" i="7"/>
  <c r="AM10" i="7" s="1"/>
  <c r="AB16" i="7"/>
  <c r="AA9" i="7"/>
  <c r="AC35" i="7"/>
  <c r="AI25" i="7"/>
  <c r="Y16" i="7"/>
  <c r="O35" i="7"/>
  <c r="R25" i="7"/>
  <c r="R9" i="7"/>
  <c r="W16" i="7"/>
  <c r="X35" i="7"/>
  <c r="S9" i="7"/>
  <c r="Q17" i="7"/>
  <c r="R26" i="7"/>
  <c r="AB26" i="7"/>
  <c r="AK36" i="7"/>
  <c r="AK37" i="7" s="1"/>
  <c r="AA17" i="7"/>
  <c r="X26" i="7"/>
  <c r="AF36" i="7"/>
  <c r="AF37" i="7" s="1"/>
  <c r="AG26" i="7"/>
  <c r="Y36" i="7"/>
  <c r="Y37" i="7" s="1"/>
  <c r="AE17" i="7"/>
  <c r="Z17" i="7"/>
  <c r="AF26" i="7"/>
  <c r="AA36" i="7"/>
  <c r="AA37" i="7" s="1"/>
  <c r="Q36" i="7"/>
  <c r="Q37" i="7" s="1"/>
  <c r="AK17" i="7"/>
  <c r="AJ26" i="7"/>
  <c r="AB17" i="7"/>
  <c r="V26" i="7"/>
  <c r="S36" i="7"/>
  <c r="S37" i="7" s="1"/>
  <c r="W27" i="7"/>
  <c r="W28" i="7" s="1"/>
  <c r="X27" i="7"/>
  <c r="T18" i="7"/>
  <c r="T19" i="7" s="1"/>
  <c r="AE27" i="7"/>
  <c r="AE28" i="7" s="1"/>
  <c r="U18" i="7"/>
  <c r="U19" i="7" s="1"/>
  <c r="V27" i="7"/>
  <c r="AD18" i="7"/>
  <c r="AD19" i="7" s="1"/>
  <c r="AD27" i="7"/>
  <c r="AD28" i="7" s="1"/>
  <c r="P27" i="7"/>
  <c r="N18" i="7"/>
  <c r="N19" i="7" s="1"/>
  <c r="AK27" i="7"/>
  <c r="AK28" i="7" s="1"/>
  <c r="AE18" i="7"/>
  <c r="AE19" i="7" s="1"/>
  <c r="X18" i="7"/>
  <c r="AK7" i="7"/>
  <c r="AH7" i="7"/>
  <c r="S23" i="7"/>
  <c r="AC14" i="7"/>
  <c r="N34" i="7"/>
  <c r="AF34" i="7"/>
  <c r="AK24" i="7"/>
  <c r="AF15" i="7"/>
  <c r="AC16" i="7"/>
  <c r="AI35" i="7"/>
  <c r="AE16" i="7"/>
  <c r="AL35" i="7"/>
  <c r="N9" i="7"/>
  <c r="AM26" i="7"/>
  <c r="R17" i="7"/>
  <c r="AI36" i="7"/>
  <c r="AI37" i="7" s="1"/>
  <c r="N26" i="7"/>
  <c r="P17" i="7"/>
  <c r="Y17" i="7"/>
  <c r="R27" i="7"/>
  <c r="R28" i="7" s="1"/>
  <c r="AB27" i="7"/>
  <c r="AB28" i="7" s="1"/>
  <c r="AI27" i="7"/>
  <c r="AI28" i="7" s="1"/>
  <c r="AM18" i="7"/>
  <c r="AM19" i="7" s="1"/>
  <c r="W18" i="7"/>
  <c r="O31" i="7"/>
  <c r="V13" i="7"/>
  <c r="AJ31" i="7"/>
  <c r="Z31" i="7"/>
  <c r="AC13" i="7"/>
  <c r="N4" i="7"/>
  <c r="AG31" i="7"/>
  <c r="AJ13" i="7"/>
  <c r="U4" i="7"/>
  <c r="AK14" i="7"/>
  <c r="AC23" i="7"/>
  <c r="AL32" i="7"/>
  <c r="Y32" i="7"/>
  <c r="AG33" i="7"/>
  <c r="U33" i="7"/>
  <c r="AH5" i="7"/>
  <c r="AM6" i="7"/>
  <c r="AH6" i="7"/>
  <c r="Y33" i="7"/>
  <c r="W32" i="7"/>
  <c r="AB34" i="7"/>
  <c r="Z24" i="7"/>
  <c r="AE34" i="7"/>
  <c r="U15" i="7"/>
  <c r="AA8" i="7"/>
  <c r="P15" i="7"/>
  <c r="AE24" i="7"/>
  <c r="P8" i="7"/>
  <c r="T34" i="7"/>
  <c r="Z15" i="7"/>
  <c r="U24" i="7"/>
  <c r="P25" i="7"/>
  <c r="AG16" i="7"/>
  <c r="AE35" i="7"/>
  <c r="AC25" i="7"/>
  <c r="V35" i="7"/>
  <c r="T25" i="7"/>
  <c r="AD9" i="7"/>
  <c r="AD10" i="7" s="1"/>
  <c r="AE25" i="7"/>
  <c r="U16" i="7"/>
  <c r="V9" i="7"/>
  <c r="V16" i="7"/>
  <c r="AI9" i="7"/>
  <c r="AI10" i="7" s="1"/>
  <c r="R16" i="7"/>
  <c r="AM35" i="7"/>
  <c r="X17" i="7"/>
  <c r="N17" i="7"/>
  <c r="AC26" i="7"/>
  <c r="AE36" i="7"/>
  <c r="AE37" i="7" s="1"/>
  <c r="U36" i="7"/>
  <c r="U37" i="7" s="1"/>
  <c r="AG17" i="7"/>
  <c r="AM36" i="7"/>
  <c r="AM37" i="7" s="1"/>
  <c r="AM17" i="7"/>
  <c r="O26" i="7"/>
  <c r="AB36" i="7"/>
  <c r="AB37" i="7" s="1"/>
  <c r="O17" i="7"/>
  <c r="AD26" i="7"/>
  <c r="AE26" i="7"/>
  <c r="AL36" i="7"/>
  <c r="AL37" i="7" s="1"/>
  <c r="P36" i="7"/>
  <c r="P37" i="7" s="1"/>
  <c r="Z26" i="7"/>
  <c r="W36" i="7"/>
  <c r="W37" i="7" s="1"/>
  <c r="W17" i="7"/>
  <c r="Q26" i="7"/>
  <c r="N36" i="7"/>
  <c r="N37" i="7" s="1"/>
  <c r="AH27" i="7"/>
  <c r="AH28" i="7" s="1"/>
  <c r="AF27" i="7"/>
  <c r="AF28" i="7" s="1"/>
  <c r="V18" i="7"/>
  <c r="Z27" i="7"/>
  <c r="Z28" i="7" s="1"/>
  <c r="AL18" i="7"/>
  <c r="AL19" i="7" s="1"/>
  <c r="T27" i="7"/>
  <c r="T28" i="7" s="1"/>
  <c r="Z18" i="7"/>
  <c r="Z19" i="7" s="1"/>
  <c r="N27" i="7"/>
  <c r="N28" i="7" s="1"/>
  <c r="Y18" i="7"/>
  <c r="Y19" i="7" s="1"/>
  <c r="AH18" i="7"/>
  <c r="AK18" i="7"/>
  <c r="AK19" i="7" s="1"/>
  <c r="AL27" i="7"/>
  <c r="AL28" i="7" s="1"/>
  <c r="AA18" i="7"/>
  <c r="AA19" i="7" s="1"/>
  <c r="AC22" i="7"/>
  <c r="N22" i="7"/>
  <c r="AJ22" i="7"/>
  <c r="Q31" i="7"/>
  <c r="T31" i="7"/>
  <c r="AK5" i="7"/>
  <c r="AM32" i="7"/>
  <c r="AD7" i="7"/>
  <c r="V15" i="7"/>
  <c r="AA24" i="7"/>
  <c r="X34" i="7"/>
  <c r="X24" i="7"/>
  <c r="N25" i="7"/>
  <c r="AA25" i="7"/>
  <c r="P9" i="7"/>
  <c r="Q9" i="7"/>
  <c r="Q10" i="7" s="1"/>
  <c r="S25" i="7"/>
  <c r="AH17" i="7"/>
  <c r="O36" i="7"/>
  <c r="O37" i="7" s="1"/>
  <c r="V17" i="7"/>
  <c r="AJ17" i="7"/>
  <c r="S26" i="7"/>
  <c r="U26" i="7"/>
  <c r="P26" i="7"/>
  <c r="AC18" i="7"/>
  <c r="AC19" i="7" s="1"/>
  <c r="R18" i="7"/>
  <c r="R19" i="7" s="1"/>
  <c r="AJ27" i="7"/>
  <c r="AJ28" i="7" s="1"/>
  <c r="AB18" i="7"/>
  <c r="AB19" i="7" s="1"/>
  <c r="T10" i="7" l="1"/>
  <c r="V28" i="7"/>
  <c r="S10" i="7"/>
  <c r="N10" i="7"/>
  <c r="R10" i="7"/>
  <c r="S19" i="7"/>
  <c r="X10" i="7"/>
  <c r="X28" i="7"/>
  <c r="P19" i="7"/>
  <c r="W19" i="7"/>
  <c r="X19" i="7"/>
  <c r="P28" i="7"/>
  <c r="W10" i="7"/>
  <c r="O10" i="7"/>
  <c r="P10" i="7"/>
  <c r="V10" i="7"/>
  <c r="AE10" i="7"/>
  <c r="Q19" i="7"/>
  <c r="AF10" i="7"/>
  <c r="AF19" i="7"/>
  <c r="U10" i="7"/>
  <c r="V19" i="7"/>
  <c r="Q28" i="7"/>
  <c r="AH10" i="7"/>
  <c r="AH19" i="7"/>
  <c r="AA10" i="7"/>
  <c r="AC11" i="7" l="1"/>
  <c r="AI20" i="7"/>
  <c r="O20" i="7"/>
  <c r="AA11" i="7"/>
  <c r="AM20" i="7"/>
  <c r="AG11" i="7"/>
  <c r="S29" i="7"/>
  <c r="AF38" i="7"/>
  <c r="S38" i="7"/>
  <c r="AC38" i="7"/>
  <c r="S20" i="7"/>
  <c r="AE29" i="7"/>
  <c r="AC20" i="7"/>
  <c r="AI11" i="7"/>
  <c r="AL38" i="7"/>
  <c r="AE20" i="7"/>
  <c r="W11" i="7"/>
  <c r="AG29" i="7"/>
  <c r="V38" i="7"/>
  <c r="W29" i="7"/>
  <c r="AI38" i="7"/>
  <c r="V20" i="7"/>
  <c r="AE11" i="7"/>
  <c r="U11" i="7"/>
  <c r="AA29" i="7"/>
  <c r="AF20" i="7"/>
  <c r="AA38" i="7"/>
  <c r="N11" i="7"/>
  <c r="AE38" i="7"/>
  <c r="AL29" i="7"/>
  <c r="AF11" i="7"/>
  <c r="AJ20" i="7"/>
  <c r="AJ38" i="7"/>
  <c r="AD20" i="7"/>
  <c r="U38" i="7"/>
  <c r="Y20" i="7"/>
  <c r="AF29" i="7"/>
  <c r="AK11" i="7"/>
  <c r="AB11" i="7"/>
  <c r="Y29" i="7"/>
  <c r="AG20" i="7"/>
  <c r="U20" i="7"/>
  <c r="R29" i="7"/>
  <c r="Z20" i="7"/>
  <c r="AL11" i="7"/>
  <c r="AD38" i="7"/>
  <c r="P20" i="7"/>
  <c r="AM11" i="7"/>
  <c r="X29" i="7"/>
  <c r="AB29" i="7"/>
  <c r="N38" i="7"/>
  <c r="P11" i="7"/>
  <c r="T11" i="7"/>
  <c r="Q20" i="7"/>
  <c r="AC29" i="7"/>
  <c r="AK29" i="7"/>
  <c r="W38" i="7"/>
  <c r="AA20" i="7"/>
  <c r="T29" i="7"/>
  <c r="AH11" i="7"/>
  <c r="Z38" i="7"/>
  <c r="Q29" i="7"/>
  <c r="S11" i="7"/>
  <c r="P29" i="7"/>
  <c r="AM38" i="7"/>
  <c r="AK20" i="7"/>
  <c r="AJ11" i="7"/>
  <c r="X38" i="7"/>
  <c r="T38" i="7"/>
  <c r="R11" i="7"/>
  <c r="V29" i="7"/>
  <c r="V11" i="7"/>
  <c r="Z29" i="7"/>
  <c r="O38" i="7"/>
  <c r="X11" i="7"/>
  <c r="O29" i="7"/>
  <c r="Q38" i="7"/>
  <c r="AI29" i="7"/>
  <c r="AH29" i="7"/>
  <c r="Q11" i="7"/>
  <c r="AD29" i="7"/>
  <c r="AB38" i="7"/>
  <c r="AH20" i="7"/>
  <c r="O11" i="7"/>
  <c r="AM29" i="7"/>
  <c r="Z11" i="7"/>
  <c r="AK38" i="7"/>
  <c r="X20" i="7"/>
  <c r="P38" i="7"/>
  <c r="R20" i="7"/>
  <c r="Y11" i="7"/>
  <c r="U29" i="7"/>
  <c r="R38" i="7"/>
  <c r="Y38" i="7"/>
  <c r="N20" i="7"/>
  <c r="W20" i="7"/>
  <c r="N29" i="7"/>
  <c r="AJ29" i="7"/>
  <c r="AG38" i="7"/>
  <c r="AH38" i="7"/>
  <c r="T20" i="7"/>
  <c r="AD11" i="7"/>
  <c r="AL20" i="7"/>
  <c r="AB20" i="7"/>
</calcChain>
</file>

<file path=xl/sharedStrings.xml><?xml version="1.0" encoding="utf-8"?>
<sst xmlns="http://schemas.openxmlformats.org/spreadsheetml/2006/main" count="4729" uniqueCount="1564">
  <si>
    <t>Surname</t>
  </si>
  <si>
    <t>Club</t>
  </si>
  <si>
    <t>Oliver</t>
  </si>
  <si>
    <t>Carter</t>
  </si>
  <si>
    <t>Matthew</t>
  </si>
  <si>
    <t>Christopher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</si>
  <si>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</si>
  <si>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</si>
  <si>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</si>
  <si>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</si>
  <si>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</si>
  <si>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</si>
  <si>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</si>
  <si>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</si>
  <si>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</si>
  <si>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</si>
  <si>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</si>
  <si>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</si>
  <si>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Ethan</t>
  </si>
  <si>
    <t>James</t>
  </si>
  <si>
    <t>Taylor</t>
  </si>
  <si>
    <t>Joshua</t>
  </si>
  <si>
    <t>U11 Boys</t>
  </si>
  <si>
    <t>Collins</t>
  </si>
  <si>
    <t>Fox</t>
  </si>
  <si>
    <t>Katherine</t>
  </si>
  <si>
    <t>Daisy</t>
  </si>
  <si>
    <t>Hunter</t>
  </si>
  <si>
    <t>Alex</t>
  </si>
  <si>
    <t>Lee</t>
  </si>
  <si>
    <t>Lucy</t>
  </si>
  <si>
    <t>Rowe</t>
  </si>
  <si>
    <t>Sophie</t>
  </si>
  <si>
    <t>Florence</t>
  </si>
  <si>
    <t>Webb</t>
  </si>
  <si>
    <t>U11 Girls</t>
  </si>
  <si>
    <t>U13 Girls</t>
  </si>
  <si>
    <t>Leah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</si>
  <si>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</si>
  <si>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</si>
  <si>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</si>
  <si>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</si>
  <si>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</si>
  <si>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</si>
  <si>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</si>
  <si>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</si>
  <si>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</si>
  <si>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</si>
  <si>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</si>
  <si>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</si>
  <si>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Stanley</t>
  </si>
  <si>
    <t>Walsh</t>
  </si>
  <si>
    <t>U13 Boys</t>
  </si>
  <si>
    <t>Louis</t>
  </si>
  <si>
    <t>Blythe</t>
  </si>
  <si>
    <t>Thomas</t>
  </si>
  <si>
    <t>Harry</t>
  </si>
  <si>
    <t>Daniel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</si>
  <si>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</si>
  <si>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</si>
  <si>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</si>
  <si>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</si>
  <si>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</si>
  <si>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</si>
  <si>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</si>
  <si>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</si>
  <si>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Dylan</t>
  </si>
  <si>
    <t>Roberts</t>
  </si>
  <si>
    <t>Jamie</t>
  </si>
  <si>
    <t>Toby</t>
  </si>
  <si>
    <t>Ben</t>
  </si>
  <si>
    <t>Ed</t>
  </si>
  <si>
    <t>Nicole</t>
  </si>
  <si>
    <t>Macy</t>
  </si>
  <si>
    <t>Brooking</t>
  </si>
  <si>
    <t>Butler</t>
  </si>
  <si>
    <t>Emily</t>
  </si>
  <si>
    <t>Chappell</t>
  </si>
  <si>
    <t>Charles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</si>
  <si>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</si>
  <si>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</si>
  <si>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</si>
  <si>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</si>
  <si>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</si>
  <si>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</si>
  <si>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</si>
  <si>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</si>
  <si>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</si>
  <si>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Ingram</t>
  </si>
  <si>
    <t>Rae</t>
  </si>
  <si>
    <t>Esme</t>
  </si>
  <si>
    <t>Eleni</t>
  </si>
  <si>
    <t>Pistolas</t>
  </si>
  <si>
    <t>Imogen</t>
  </si>
  <si>
    <t>Stephenson</t>
  </si>
  <si>
    <t>Tuesday</t>
  </si>
  <si>
    <t>Dulcie</t>
  </si>
  <si>
    <t>Yelling</t>
  </si>
  <si>
    <t>U15 Girls</t>
  </si>
  <si>
    <t>U15 Boys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</si>
  <si>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</si>
  <si>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</si>
  <si>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</si>
  <si>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</si>
  <si>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</si>
  <si>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</si>
  <si>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</si>
  <si>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</si>
  <si>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</si>
  <si>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</si>
  <si>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</si>
  <si>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</si>
  <si>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</si>
  <si>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</si>
  <si>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</si>
  <si>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Andrew</t>
  </si>
  <si>
    <t>Matthews</t>
  </si>
  <si>
    <t>Rory</t>
  </si>
  <si>
    <t>Monti</t>
  </si>
  <si>
    <t>Reuben</t>
  </si>
  <si>
    <t>Polton</t>
  </si>
  <si>
    <t>Alessandro</t>
  </si>
  <si>
    <t>Schmitt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</si>
  <si>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</si>
  <si>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</si>
  <si>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</si>
  <si>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</si>
  <si>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</si>
  <si>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</si>
  <si>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</si>
  <si>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</si>
  <si>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</si>
  <si>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</si>
  <si>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Isabel</t>
  </si>
  <si>
    <t>Guirdham</t>
  </si>
  <si>
    <t>Connie</t>
  </si>
  <si>
    <t>Morris</t>
  </si>
  <si>
    <t>Kayleigh</t>
  </si>
  <si>
    <t>Oldfield</t>
  </si>
  <si>
    <t>Amelie</t>
  </si>
  <si>
    <t>West</t>
  </si>
  <si>
    <t>Tilly</t>
  </si>
  <si>
    <t>Wilburn</t>
  </si>
  <si>
    <t>Eadie</t>
  </si>
  <si>
    <t>U17 Men</t>
  </si>
  <si>
    <t>Ferris</t>
  </si>
  <si>
    <t>Joe</t>
  </si>
  <si>
    <t>Stan</t>
  </si>
  <si>
    <t>Pendered</t>
  </si>
  <si>
    <t>Guppy</t>
  </si>
  <si>
    <t>Gabriel</t>
  </si>
  <si>
    <t>Penrose</t>
  </si>
  <si>
    <t>Wright</t>
  </si>
  <si>
    <t>Chambers</t>
  </si>
  <si>
    <t>Jones</t>
  </si>
  <si>
    <t>Stephen</t>
  </si>
  <si>
    <t>Kit</t>
  </si>
  <si>
    <t>Newton</t>
  </si>
  <si>
    <t>Muzio</t>
  </si>
  <si>
    <t>Rachel</t>
  </si>
  <si>
    <t>Hannah</t>
  </si>
  <si>
    <t>Baker</t>
  </si>
  <si>
    <t>Helen</t>
  </si>
  <si>
    <t>Jacqueline</t>
  </si>
  <si>
    <t>Buckeridge</t>
  </si>
  <si>
    <t>Emma</t>
  </si>
  <si>
    <t>Sarah</t>
  </si>
  <si>
    <t>Lydia</t>
  </si>
  <si>
    <t>Sue</t>
  </si>
  <si>
    <t>Hamilton</t>
  </si>
  <si>
    <t>Hillman</t>
  </si>
  <si>
    <t>Caroline</t>
  </si>
  <si>
    <t>Gemma</t>
  </si>
  <si>
    <t>Morgan</t>
  </si>
  <si>
    <t>Chris</t>
  </si>
  <si>
    <t>Shelagh</t>
  </si>
  <si>
    <t>Robinson</t>
  </si>
  <si>
    <t>Harvey</t>
  </si>
  <si>
    <t>Kimber</t>
  </si>
  <si>
    <t>Barnes</t>
  </si>
  <si>
    <t>David</t>
  </si>
  <si>
    <t>Tom</t>
  </si>
  <si>
    <t>Bristow</t>
  </si>
  <si>
    <t>William</t>
  </si>
  <si>
    <t>Ali</t>
  </si>
  <si>
    <t>Tim</t>
  </si>
  <si>
    <t>Stuart</t>
  </si>
  <si>
    <t>Cork</t>
  </si>
  <si>
    <t>Dave</t>
  </si>
  <si>
    <t>Craig</t>
  </si>
  <si>
    <t>Halsey</t>
  </si>
  <si>
    <t>Dan</t>
  </si>
  <si>
    <t>Isted</t>
  </si>
  <si>
    <t>Luttman</t>
  </si>
  <si>
    <t>Miller</t>
  </si>
  <si>
    <t>Mark</t>
  </si>
  <si>
    <t>Pepler</t>
  </si>
  <si>
    <t>Tibbals</t>
  </si>
  <si>
    <t>Warwick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</si>
  <si>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</si>
  <si>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</si>
  <si>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</si>
  <si>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</si>
  <si>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</si>
  <si>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</si>
  <si>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</si>
  <si>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</si>
  <si>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</si>
  <si>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U17 Women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</si>
  <si>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</si>
  <si>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</si>
  <si>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</si>
  <si>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</si>
  <si>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</si>
  <si>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</si>
  <si>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</si>
  <si>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</si>
  <si>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</si>
  <si>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</si>
  <si>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</si>
  <si>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</si>
  <si>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</si>
  <si>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</si>
  <si>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</si>
  <si>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</si>
  <si>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</si>
  <si>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</si>
  <si>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</si>
  <si>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</si>
  <si>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</si>
  <si>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</si>
  <si>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Boorman</t>
  </si>
  <si>
    <t>Palmer-Malins</t>
  </si>
  <si>
    <t>Ela</t>
  </si>
  <si>
    <t>Freya</t>
  </si>
  <si>
    <t>Lloyd</t>
  </si>
  <si>
    <t>Reed</t>
  </si>
  <si>
    <t>Freddie</t>
  </si>
  <si>
    <t>Noakes</t>
  </si>
  <si>
    <t>Fernley</t>
  </si>
  <si>
    <t>Fiona</t>
  </si>
  <si>
    <t>Richard</t>
  </si>
  <si>
    <t>Jim</t>
  </si>
  <si>
    <t>spare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</si>
  <si>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</si>
  <si>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</si>
  <si>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</si>
  <si>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</si>
  <si>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</si>
  <si>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</si>
  <si>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</si>
  <si>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</si>
  <si>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</si>
  <si>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</si>
  <si>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</si>
  <si>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</si>
  <si>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</si>
  <si>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</si>
  <si>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Area for entering Bib Nos.  Then paste Times here.  Check they synch.  Girls to L, Boys to R</t>
  </si>
  <si>
    <t>Area for entering Bib Nos.  Then paste Times here.  Check they synch.</t>
  </si>
  <si>
    <t>Diacci</t>
  </si>
  <si>
    <t>Andrews</t>
  </si>
  <si>
    <t>Boniface</t>
  </si>
  <si>
    <t>Darcy</t>
  </si>
  <si>
    <t>Maranzano</t>
  </si>
  <si>
    <t>Barney</t>
  </si>
  <si>
    <t>Holt</t>
  </si>
  <si>
    <t>Russell</t>
  </si>
  <si>
    <t>Yasmin</t>
  </si>
  <si>
    <t>Ellie</t>
  </si>
  <si>
    <t>Eileen</t>
  </si>
  <si>
    <t>Beach</t>
  </si>
  <si>
    <t>Michele</t>
  </si>
  <si>
    <t>Samantha</t>
  </si>
  <si>
    <t>Ridley</t>
  </si>
  <si>
    <t>Beattie</t>
  </si>
  <si>
    <t>Rhys</t>
  </si>
  <si>
    <t>Jon</t>
  </si>
  <si>
    <t>Sean</t>
  </si>
  <si>
    <t>Jago</t>
  </si>
  <si>
    <t>Maclean</t>
  </si>
  <si>
    <t>Madden</t>
  </si>
  <si>
    <t>Mitchelson</t>
  </si>
  <si>
    <t>Simon</t>
  </si>
  <si>
    <t>Powell</t>
  </si>
  <si>
    <t>Dean</t>
  </si>
  <si>
    <t>Perry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</si>
  <si>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</si>
  <si>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</si>
  <si>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</si>
  <si>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</si>
  <si>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</si>
  <si>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</si>
  <si>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</si>
  <si>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</si>
  <si>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</si>
  <si>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</si>
  <si>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</si>
  <si>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</si>
  <si>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</si>
  <si>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</si>
  <si>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</si>
  <si>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</si>
  <si>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</si>
  <si>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</si>
  <si>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</si>
  <si>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</si>
  <si>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</si>
  <si>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</si>
  <si>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</si>
  <si>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</si>
  <si>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</si>
  <si>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</si>
  <si>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</si>
  <si>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</si>
  <si>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</si>
  <si>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</si>
  <si>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</si>
  <si>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</si>
  <si>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</si>
  <si>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</si>
  <si>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</si>
  <si>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</si>
  <si>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</si>
  <si>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</si>
  <si>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</si>
  <si>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</si>
  <si>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</si>
  <si>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</si>
  <si>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</si>
  <si>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</si>
  <si>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</si>
  <si>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</si>
  <si>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</si>
  <si>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</si>
  <si>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</si>
  <si>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</si>
  <si>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</si>
  <si>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</si>
  <si>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</si>
  <si>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</si>
  <si>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</si>
  <si>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</si>
  <si>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</si>
  <si>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</si>
  <si>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</si>
  <si>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</si>
  <si>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</si>
  <si>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</si>
  <si>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</si>
  <si>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</si>
  <si>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</si>
  <si>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</si>
  <si>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</si>
  <si>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</si>
  <si>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</si>
  <si>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</si>
  <si>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</si>
  <si>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</si>
  <si>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</si>
  <si>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</si>
  <si>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</si>
  <si>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</si>
  <si>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</si>
  <si>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</si>
  <si>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</si>
  <si>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</si>
  <si>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</si>
  <si>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</si>
  <si>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</si>
  <si>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</si>
  <si>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</si>
  <si>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</si>
  <si>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</si>
  <si>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</si>
  <si>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</si>
  <si>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</si>
  <si>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</si>
  <si>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</si>
  <si>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</si>
  <si>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</si>
  <si>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</si>
  <si>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</si>
  <si>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</si>
  <si>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</si>
  <si>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</si>
  <si>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</si>
  <si>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</si>
  <si>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</si>
  <si>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</si>
  <si>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</si>
  <si>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</si>
  <si>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</si>
  <si>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</si>
  <si>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</si>
  <si>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</si>
  <si>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</si>
  <si>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</si>
  <si>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</si>
  <si>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</si>
  <si>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Lap52:</t>
  </si>
  <si>
    <t>Split52:</t>
  </si>
  <si>
    <t>Lap53:</t>
  </si>
  <si>
    <t>Split53:</t>
  </si>
  <si>
    <t>Lap54:</t>
  </si>
  <si>
    <t>Split54:</t>
  </si>
  <si>
    <t>Lap55:</t>
  </si>
  <si>
    <t>Split55:</t>
  </si>
  <si>
    <t>Lap56:</t>
  </si>
  <si>
    <t>Split56:</t>
  </si>
  <si>
    <t>Lap57:</t>
  </si>
  <si>
    <t>Split57:</t>
  </si>
  <si>
    <t>Lap58:</t>
  </si>
  <si>
    <t>Split58:</t>
  </si>
  <si>
    <t>Lap59:</t>
  </si>
  <si>
    <t>Split59:</t>
  </si>
  <si>
    <t>19:18</t>
  </si>
  <si>
    <t>19:42</t>
  </si>
  <si>
    <t>22:01</t>
  </si>
  <si>
    <t>22:11</t>
  </si>
  <si>
    <t>23:09</t>
  </si>
  <si>
    <t>24:41</t>
  </si>
  <si>
    <t>25:06</t>
  </si>
  <si>
    <t>30:32</t>
  </si>
  <si>
    <t>0:00'03.75</t>
  </si>
  <si>
    <t>0:00'08.85</t>
  </si>
  <si>
    <t>0:00'01.78</t>
  </si>
  <si>
    <t>Lap135:</t>
  </si>
  <si>
    <t>Lap136:</t>
  </si>
  <si>
    <t>Lap137:</t>
  </si>
  <si>
    <t>Lap138:</t>
  </si>
  <si>
    <t>Lap139:</t>
  </si>
  <si>
    <t>Lap140:</t>
  </si>
  <si>
    <t>Lap141:</t>
  </si>
  <si>
    <t>Lap142:</t>
  </si>
  <si>
    <t>Lap143:</t>
  </si>
  <si>
    <t>Lap144:</t>
  </si>
  <si>
    <t>Lap145:</t>
  </si>
  <si>
    <t>Lap146:</t>
  </si>
  <si>
    <t>Lap147:</t>
  </si>
  <si>
    <t>Lap148:</t>
  </si>
  <si>
    <t>Lap149:</t>
  </si>
  <si>
    <t>Lap150:</t>
  </si>
  <si>
    <t>Lap151:</t>
  </si>
  <si>
    <t>Lap152:</t>
  </si>
  <si>
    <t>Lap153:</t>
  </si>
  <si>
    <t>Lap154:</t>
  </si>
  <si>
    <t>Lap155:</t>
  </si>
  <si>
    <t>Lap156:</t>
  </si>
  <si>
    <t>Lap157:</t>
  </si>
  <si>
    <t>Lap158:</t>
  </si>
  <si>
    <t>Lap159:</t>
  </si>
  <si>
    <t>Lap160:</t>
  </si>
  <si>
    <t>Lap161:</t>
  </si>
  <si>
    <t>Lap162:</t>
  </si>
  <si>
    <t>Lap163:</t>
  </si>
  <si>
    <t>Lap164:</t>
  </si>
  <si>
    <t>Lap165:</t>
  </si>
  <si>
    <t>Harrison</t>
  </si>
  <si>
    <t>Isitt</t>
  </si>
  <si>
    <t>Nathan</t>
  </si>
  <si>
    <t>Darja</t>
  </si>
  <si>
    <t>Edmonds</t>
  </si>
  <si>
    <t>Bedwell</t>
  </si>
  <si>
    <t>Liam</t>
  </si>
  <si>
    <t>Dunne</t>
  </si>
  <si>
    <t>Dunstan</t>
  </si>
  <si>
    <t>Appleton</t>
  </si>
  <si>
    <t>French</t>
  </si>
  <si>
    <t>Benedict</t>
  </si>
  <si>
    <t>Noon</t>
  </si>
  <si>
    <t>Carl</t>
  </si>
  <si>
    <t>Knapp</t>
  </si>
  <si>
    <t>Sida</t>
  </si>
  <si>
    <t>Harriet</t>
  </si>
  <si>
    <t>Dray</t>
  </si>
  <si>
    <t>Knotkova-Hanley</t>
  </si>
  <si>
    <t>Le Fay</t>
  </si>
  <si>
    <t>Julieana</t>
  </si>
  <si>
    <t>U20 Women</t>
  </si>
  <si>
    <t>U20 Men</t>
  </si>
  <si>
    <t>Temp</t>
  </si>
  <si>
    <t>Arnold</t>
  </si>
  <si>
    <t>BWT</t>
  </si>
  <si>
    <t>Kieran</t>
  </si>
  <si>
    <t>Phillip</t>
  </si>
  <si>
    <t>Dawson</t>
  </si>
  <si>
    <t>Greenall</t>
  </si>
  <si>
    <t>Heath</t>
  </si>
  <si>
    <t>Hooper</t>
  </si>
  <si>
    <t>Leleu</t>
  </si>
  <si>
    <t>Mike</t>
  </si>
  <si>
    <t>CRA</t>
  </si>
  <si>
    <t>Neil</t>
  </si>
  <si>
    <t>Will</t>
  </si>
  <si>
    <t>Navesey</t>
  </si>
  <si>
    <t>EAS</t>
  </si>
  <si>
    <t>Baxter</t>
  </si>
  <si>
    <t>HAS</t>
  </si>
  <si>
    <t>Hodges</t>
  </si>
  <si>
    <t>Burke</t>
  </si>
  <si>
    <t>Cann</t>
  </si>
  <si>
    <t>Triccas</t>
  </si>
  <si>
    <t>Tombs</t>
  </si>
  <si>
    <t>HRU</t>
  </si>
  <si>
    <t>Pettitt</t>
  </si>
  <si>
    <t>KEN</t>
  </si>
  <si>
    <t>Meanwell</t>
  </si>
  <si>
    <t>Lewis</t>
  </si>
  <si>
    <t>Vaughan</t>
  </si>
  <si>
    <t>Leitch</t>
  </si>
  <si>
    <t>Gary</t>
  </si>
  <si>
    <t>Angelina</t>
  </si>
  <si>
    <t>Burton</t>
  </si>
  <si>
    <t>Sofia</t>
  </si>
  <si>
    <t>Parsons</t>
  </si>
  <si>
    <t>Hall</t>
  </si>
  <si>
    <t>Pring</t>
  </si>
  <si>
    <t>Molly</t>
  </si>
  <si>
    <t>Edwards</t>
  </si>
  <si>
    <t>Read</t>
  </si>
  <si>
    <t>Simpson</t>
  </si>
  <si>
    <t>Bailey</t>
  </si>
  <si>
    <t>EGD</t>
  </si>
  <si>
    <t>Corbin</t>
  </si>
  <si>
    <t>Wendy</t>
  </si>
  <si>
    <t>Whelan</t>
  </si>
  <si>
    <t>Jenna Louise</t>
  </si>
  <si>
    <t>McGoldrick</t>
  </si>
  <si>
    <t>Rachael</t>
  </si>
  <si>
    <t>Mulvey</t>
  </si>
  <si>
    <t>Rodway</t>
  </si>
  <si>
    <t>Thompson</t>
  </si>
  <si>
    <t>Valentina</t>
  </si>
  <si>
    <t>Avella</t>
  </si>
  <si>
    <t>Gill</t>
  </si>
  <si>
    <t>TON</t>
  </si>
  <si>
    <t>Clayson</t>
  </si>
  <si>
    <t>Tomer</t>
  </si>
  <si>
    <t>Tarragano</t>
  </si>
  <si>
    <t>Ned</t>
  </si>
  <si>
    <t>Potter</t>
  </si>
  <si>
    <t>Hugo</t>
  </si>
  <si>
    <t>Hewitt</t>
  </si>
  <si>
    <t>Bradley</t>
  </si>
  <si>
    <t>Davies</t>
  </si>
  <si>
    <t>Hal</t>
  </si>
  <si>
    <t>Edgar</t>
  </si>
  <si>
    <t>White</t>
  </si>
  <si>
    <t>Tommy</t>
  </si>
  <si>
    <t>Nicholas</t>
  </si>
  <si>
    <t>Mclean</t>
  </si>
  <si>
    <t>Eleanor</t>
  </si>
  <si>
    <t>Strevens</t>
  </si>
  <si>
    <t>Sankey</t>
  </si>
  <si>
    <t>Bloor</t>
  </si>
  <si>
    <t>Pia</t>
  </si>
  <si>
    <t>Rose</t>
  </si>
  <si>
    <t>Hanslow</t>
  </si>
  <si>
    <t>Crombie</t>
  </si>
  <si>
    <t>Reece</t>
  </si>
  <si>
    <t>Lincoln</t>
  </si>
  <si>
    <t>Fenton</t>
  </si>
  <si>
    <t>Davoren</t>
  </si>
  <si>
    <t>Club Rk</t>
  </si>
  <si>
    <t>Tot</t>
  </si>
  <si>
    <t>ss</t>
  </si>
  <si>
    <t>mm:ss</t>
  </si>
  <si>
    <t>Ticket</t>
  </si>
  <si>
    <t>First name</t>
  </si>
  <si>
    <t>Last name</t>
  </si>
  <si>
    <t xml:space="preserve">Club </t>
  </si>
  <si>
    <t>Senior Men (10K approx)</t>
  </si>
  <si>
    <t>McKivett</t>
  </si>
  <si>
    <t>Jeremy</t>
  </si>
  <si>
    <t>BR&amp;T</t>
  </si>
  <si>
    <t>Bexhill Runners &amp; Triathletes</t>
  </si>
  <si>
    <t>Brian</t>
  </si>
  <si>
    <t>Ogilvie</t>
  </si>
  <si>
    <t>Joseph</t>
  </si>
  <si>
    <t>Howard</t>
  </si>
  <si>
    <t>Lodge</t>
  </si>
  <si>
    <t>Andy</t>
  </si>
  <si>
    <t>Cameron</t>
  </si>
  <si>
    <t>Dunn</t>
  </si>
  <si>
    <t>Isaacs</t>
  </si>
  <si>
    <t>Daegan</t>
  </si>
  <si>
    <t>Beaumont</t>
  </si>
  <si>
    <t>Finn</t>
  </si>
  <si>
    <t>McNally</t>
  </si>
  <si>
    <t>Phil</t>
  </si>
  <si>
    <t>Grabsky</t>
  </si>
  <si>
    <t>Piper</t>
  </si>
  <si>
    <t>Garrod</t>
  </si>
  <si>
    <t>Wishart</t>
  </si>
  <si>
    <t>Clays</t>
  </si>
  <si>
    <t>Hampshire</t>
  </si>
  <si>
    <t>Todd</t>
  </si>
  <si>
    <t>Leckie</t>
  </si>
  <si>
    <t>Ash</t>
  </si>
  <si>
    <t>Dorrington</t>
  </si>
  <si>
    <t>Corbett</t>
  </si>
  <si>
    <t>Austen</t>
  </si>
  <si>
    <t>Steve</t>
  </si>
  <si>
    <t>Selby</t>
  </si>
  <si>
    <t>Peters</t>
  </si>
  <si>
    <t>Conor</t>
  </si>
  <si>
    <t>Hickey</t>
  </si>
  <si>
    <t>Wade</t>
  </si>
  <si>
    <t>Cruttenden</t>
  </si>
  <si>
    <t>Signy</t>
  </si>
  <si>
    <t>BTC</t>
  </si>
  <si>
    <t>Brighton Tri Club</t>
  </si>
  <si>
    <t>Wallek</t>
  </si>
  <si>
    <t>BHR</t>
  </si>
  <si>
    <t>Burgess Hill Runners</t>
  </si>
  <si>
    <t>Levett</t>
  </si>
  <si>
    <t>Williams</t>
  </si>
  <si>
    <t>Dowle</t>
  </si>
  <si>
    <t>Peter</t>
  </si>
  <si>
    <t>Anderson</t>
  </si>
  <si>
    <t>Garland</t>
  </si>
  <si>
    <t>Morton</t>
  </si>
  <si>
    <t>Michal</t>
  </si>
  <si>
    <t>Blaszczuk</t>
  </si>
  <si>
    <t>Stevens</t>
  </si>
  <si>
    <t>Westlake</t>
  </si>
  <si>
    <t>Bull</t>
  </si>
  <si>
    <t>Thayre</t>
  </si>
  <si>
    <t>Terence</t>
  </si>
  <si>
    <t>Martyn</t>
  </si>
  <si>
    <t>Flint</t>
  </si>
  <si>
    <t>Kerr</t>
  </si>
  <si>
    <t>Sargent</t>
  </si>
  <si>
    <t>EGTC</t>
  </si>
  <si>
    <t xml:space="preserve">East Grinstead Triathlon Club </t>
  </si>
  <si>
    <t>Pelling</t>
  </si>
  <si>
    <t>Carlton</t>
  </si>
  <si>
    <t>Spears</t>
  </si>
  <si>
    <t>Reg</t>
  </si>
  <si>
    <t>Shirley</t>
  </si>
  <si>
    <t>GRR</t>
  </si>
  <si>
    <t>Goring Road Runners</t>
  </si>
  <si>
    <t>Youngs</t>
  </si>
  <si>
    <t>Archer</t>
  </si>
  <si>
    <t>Jannetta</t>
  </si>
  <si>
    <t>Brandt</t>
  </si>
  <si>
    <t>McCleery</t>
  </si>
  <si>
    <t>Parker-Harding</t>
  </si>
  <si>
    <t>Colin</t>
  </si>
  <si>
    <t>Nickolaj</t>
  </si>
  <si>
    <t>Kennett</t>
  </si>
  <si>
    <t>Hind</t>
  </si>
  <si>
    <t>Koester</t>
  </si>
  <si>
    <t>John</t>
  </si>
  <si>
    <t>Stoddart</t>
  </si>
  <si>
    <t>HJ</t>
  </si>
  <si>
    <t>Henfield Joggers</t>
  </si>
  <si>
    <t>Stewart</t>
  </si>
  <si>
    <t>Mackman</t>
  </si>
  <si>
    <t>Cornford</t>
  </si>
  <si>
    <t xml:space="preserve">HY </t>
  </si>
  <si>
    <t>Bennett</t>
  </si>
  <si>
    <t>Gough</t>
  </si>
  <si>
    <t>Brampton</t>
  </si>
  <si>
    <t>Barry</t>
  </si>
  <si>
    <t>Buchanan</t>
  </si>
  <si>
    <t>Puxty</t>
  </si>
  <si>
    <t>Alfie</t>
  </si>
  <si>
    <t>Johnstone</t>
  </si>
  <si>
    <t>Isden</t>
  </si>
  <si>
    <t>Batsford</t>
  </si>
  <si>
    <t>Benji</t>
  </si>
  <si>
    <t>Symes</t>
  </si>
  <si>
    <t>Adams</t>
  </si>
  <si>
    <t>Essery</t>
  </si>
  <si>
    <t>Kelvin</t>
  </si>
  <si>
    <t>Horwill</t>
  </si>
  <si>
    <t>Constable</t>
  </si>
  <si>
    <t>Carey</t>
  </si>
  <si>
    <t>Hatch</t>
  </si>
  <si>
    <t>Gallop</t>
  </si>
  <si>
    <t>Jason</t>
  </si>
  <si>
    <t>Coffey</t>
  </si>
  <si>
    <t>Fred</t>
  </si>
  <si>
    <t>Tasker</t>
  </si>
  <si>
    <t>Dominic</t>
  </si>
  <si>
    <t>Osman-Allu</t>
  </si>
  <si>
    <t>Monnington</t>
  </si>
  <si>
    <t>Marchant</t>
  </si>
  <si>
    <t>Jez</t>
  </si>
  <si>
    <t>Davison</t>
  </si>
  <si>
    <t>Andrea</t>
  </si>
  <si>
    <t>Sansottera</t>
  </si>
  <si>
    <t>Dunstall</t>
  </si>
  <si>
    <t>SS</t>
  </si>
  <si>
    <t xml:space="preserve">Seaford striders </t>
  </si>
  <si>
    <t>Duncan</t>
  </si>
  <si>
    <t>VR</t>
  </si>
  <si>
    <t>Vegan Runners</t>
  </si>
  <si>
    <t>Senior Women (8K approx)</t>
  </si>
  <si>
    <t>Lindsay</t>
  </si>
  <si>
    <t>Ibbott</t>
  </si>
  <si>
    <t>Johanna</t>
  </si>
  <si>
    <t>Manjula</t>
  </si>
  <si>
    <t>Moon</t>
  </si>
  <si>
    <t>Bickle</t>
  </si>
  <si>
    <t>Paula</t>
  </si>
  <si>
    <t>Blackledge</t>
  </si>
  <si>
    <t>Leman</t>
  </si>
  <si>
    <t>Victoria</t>
  </si>
  <si>
    <t>Alikhan</t>
  </si>
  <si>
    <t>Jade</t>
  </si>
  <si>
    <t>Elphick</t>
  </si>
  <si>
    <t>Growns</t>
  </si>
  <si>
    <t>Sibel</t>
  </si>
  <si>
    <t>Latchman</t>
  </si>
  <si>
    <t>Norris</t>
  </si>
  <si>
    <t>Gamblin</t>
  </si>
  <si>
    <t>Kath</t>
  </si>
  <si>
    <t>Gayle</t>
  </si>
  <si>
    <t>Tyler</t>
  </si>
  <si>
    <t>Nadia</t>
  </si>
  <si>
    <t>Clare</t>
  </si>
  <si>
    <t>Laura</t>
  </si>
  <si>
    <t>Seaman</t>
  </si>
  <si>
    <t>Heather</t>
  </si>
  <si>
    <t>Jenner</t>
  </si>
  <si>
    <t>Sian</t>
  </si>
  <si>
    <t>Jennifer</t>
  </si>
  <si>
    <t>Fry</t>
  </si>
  <si>
    <t>Liz</t>
  </si>
  <si>
    <t>Lumber</t>
  </si>
  <si>
    <t>Jemma</t>
  </si>
  <si>
    <t>Crawford</t>
  </si>
  <si>
    <t>luisa</t>
  </si>
  <si>
    <t>Giammattei</t>
  </si>
  <si>
    <t>O'Sullivan</t>
  </si>
  <si>
    <t>Deubert-Chapman</t>
  </si>
  <si>
    <t>Neame</t>
  </si>
  <si>
    <t>Evgenia</t>
  </si>
  <si>
    <t>Katsoni</t>
  </si>
  <si>
    <t>Chatham</t>
  </si>
  <si>
    <t>Frances</t>
  </si>
  <si>
    <t>Burnham</t>
  </si>
  <si>
    <t>Katie</t>
  </si>
  <si>
    <t>Jenna</t>
  </si>
  <si>
    <t>Rosy</t>
  </si>
  <si>
    <t>Clements</t>
  </si>
  <si>
    <t>Lindsey</t>
  </si>
  <si>
    <t>Blain</t>
  </si>
  <si>
    <t>Carys</t>
  </si>
  <si>
    <t>Siobhan</t>
  </si>
  <si>
    <t>Amer</t>
  </si>
  <si>
    <t>Mackey-Khursheed</t>
  </si>
  <si>
    <t>Deborah</t>
  </si>
  <si>
    <t>Norman-Brown</t>
  </si>
  <si>
    <t>Ivy</t>
  </si>
  <si>
    <t>Buckland</t>
  </si>
  <si>
    <t>Stacey</t>
  </si>
  <si>
    <t>Clusker</t>
  </si>
  <si>
    <t>MariA</t>
  </si>
  <si>
    <t>Mitchell</t>
  </si>
  <si>
    <t>Welch</t>
  </si>
  <si>
    <t>Mabon</t>
  </si>
  <si>
    <t>Lizzie</t>
  </si>
  <si>
    <t>Keep</t>
  </si>
  <si>
    <t>Ellen</t>
  </si>
  <si>
    <t>Brookes</t>
  </si>
  <si>
    <t>Proto</t>
  </si>
  <si>
    <t>Carole</t>
  </si>
  <si>
    <t>Walters</t>
  </si>
  <si>
    <t>Bowman</t>
  </si>
  <si>
    <t>Cullum</t>
  </si>
  <si>
    <t>RAW</t>
  </si>
  <si>
    <t>Run Academy Worthing</t>
  </si>
  <si>
    <t>Verity</t>
  </si>
  <si>
    <t>Hopkins</t>
  </si>
  <si>
    <t>U11 Boys 1.6k</t>
  </si>
  <si>
    <t>Brophy</t>
  </si>
  <si>
    <t>Guy</t>
  </si>
  <si>
    <t>Thom-Watts</t>
  </si>
  <si>
    <t>Eli</t>
  </si>
  <si>
    <t>Marini</t>
  </si>
  <si>
    <t>Joaquin</t>
  </si>
  <si>
    <t>Perez Rork</t>
  </si>
  <si>
    <t>Taites</t>
  </si>
  <si>
    <t>Otis</t>
  </si>
  <si>
    <t>Lott</t>
  </si>
  <si>
    <t>Seif</t>
  </si>
  <si>
    <t>El sakka</t>
  </si>
  <si>
    <t>Aylward</t>
  </si>
  <si>
    <t>Byron</t>
  </si>
  <si>
    <t>Webster</t>
  </si>
  <si>
    <t>Dewi</t>
  </si>
  <si>
    <t>Cooke</t>
  </si>
  <si>
    <t>Rafael</t>
  </si>
  <si>
    <t>Yousif</t>
  </si>
  <si>
    <t>Potts</t>
  </si>
  <si>
    <t>Rex</t>
  </si>
  <si>
    <t>Standing</t>
  </si>
  <si>
    <t>SYN</t>
  </si>
  <si>
    <t>O'Neill</t>
  </si>
  <si>
    <t>Monk</t>
  </si>
  <si>
    <t>Rupert</t>
  </si>
  <si>
    <t>Palmer</t>
  </si>
  <si>
    <t>U11 Girls 1.6k</t>
  </si>
  <si>
    <t>Bobbie</t>
  </si>
  <si>
    <t>Murray</t>
  </si>
  <si>
    <t>Betty</t>
  </si>
  <si>
    <t>Grice</t>
  </si>
  <si>
    <t>Seren</t>
  </si>
  <si>
    <t>Gracie</t>
  </si>
  <si>
    <t>Skye</t>
  </si>
  <si>
    <t>Widdows</t>
  </si>
  <si>
    <t>Carrie</t>
  </si>
  <si>
    <t>Ellis</t>
  </si>
  <si>
    <t>Walton</t>
  </si>
  <si>
    <t>Iris</t>
  </si>
  <si>
    <t>Stella</t>
  </si>
  <si>
    <t>Gambie</t>
  </si>
  <si>
    <t>RenÃ¨e</t>
  </si>
  <si>
    <t>Daniels</t>
  </si>
  <si>
    <t>Shaw</t>
  </si>
  <si>
    <t>Whitehouse</t>
  </si>
  <si>
    <t>Ayana</t>
  </si>
  <si>
    <t>Reid</t>
  </si>
  <si>
    <t>Lucienne</t>
  </si>
  <si>
    <t>Simkiss-Day</t>
  </si>
  <si>
    <t>Bella</t>
  </si>
  <si>
    <t>Olivia</t>
  </si>
  <si>
    <t>Henham</t>
  </si>
  <si>
    <t>Alyssa</t>
  </si>
  <si>
    <t>Tewkesbury</t>
  </si>
  <si>
    <t>Antalia</t>
  </si>
  <si>
    <t>Cole</t>
  </si>
  <si>
    <t>Nixie</t>
  </si>
  <si>
    <t>Tera</t>
  </si>
  <si>
    <t>Skelton</t>
  </si>
  <si>
    <t>Ava</t>
  </si>
  <si>
    <t>Morrissy</t>
  </si>
  <si>
    <t>U13 Boys (3K approx)</t>
  </si>
  <si>
    <t>Ewan</t>
  </si>
  <si>
    <t>Delgado-Howell</t>
  </si>
  <si>
    <t>Saul</t>
  </si>
  <si>
    <t>Salazar</t>
  </si>
  <si>
    <t>Kelly</t>
  </si>
  <si>
    <t>Sammy</t>
  </si>
  <si>
    <t>Harkin</t>
  </si>
  <si>
    <t>George</t>
  </si>
  <si>
    <t>Ashworth</t>
  </si>
  <si>
    <t>Porter</t>
  </si>
  <si>
    <t>Oakden</t>
  </si>
  <si>
    <t>Hopper</t>
  </si>
  <si>
    <t>Louie</t>
  </si>
  <si>
    <t>Pegley</t>
  </si>
  <si>
    <t>Wilby</t>
  </si>
  <si>
    <t>Mathew</t>
  </si>
  <si>
    <t>Cheeseman</t>
  </si>
  <si>
    <t>Dara</t>
  </si>
  <si>
    <t>Wilkes</t>
  </si>
  <si>
    <t>Ivo</t>
  </si>
  <si>
    <t>Mainwaring</t>
  </si>
  <si>
    <t>Denslow</t>
  </si>
  <si>
    <t>Roy-Macleod</t>
  </si>
  <si>
    <t>Duvergier</t>
  </si>
  <si>
    <t>Jonah</t>
  </si>
  <si>
    <t>Messer</t>
  </si>
  <si>
    <t>Fin</t>
  </si>
  <si>
    <t>Lumber - Fry</t>
  </si>
  <si>
    <t>Tommie</t>
  </si>
  <si>
    <t>Cunningham</t>
  </si>
  <si>
    <t>Freddy</t>
  </si>
  <si>
    <t>Sullivan</t>
  </si>
  <si>
    <t>Booth</t>
  </si>
  <si>
    <t>Zion</t>
  </si>
  <si>
    <t>Okojie</t>
  </si>
  <si>
    <t>O'Connor</t>
  </si>
  <si>
    <t>Pannell</t>
  </si>
  <si>
    <t>Grant</t>
  </si>
  <si>
    <t>U13 Girls (3K approx)</t>
  </si>
  <si>
    <t>Isla</t>
  </si>
  <si>
    <t>Sophia</t>
  </si>
  <si>
    <t>Kilburn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</si>
  <si>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</si>
  <si>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</si>
  <si>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</si>
  <si>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</si>
  <si>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</si>
  <si>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</si>
  <si>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</si>
  <si>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</si>
  <si>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paulson-Jones</t>
  </si>
  <si>
    <t>Haslip</t>
  </si>
  <si>
    <t>Hill</t>
  </si>
  <si>
    <t>Iona</t>
  </si>
  <si>
    <t>Sherwood</t>
  </si>
  <si>
    <t>Howarth</t>
  </si>
  <si>
    <t>Smithers</t>
  </si>
  <si>
    <t>Bibi</t>
  </si>
  <si>
    <t>Callie</t>
  </si>
  <si>
    <t>Klein</t>
  </si>
  <si>
    <t>Elsie</t>
  </si>
  <si>
    <t>Whyman</t>
  </si>
  <si>
    <t>Barden</t>
  </si>
  <si>
    <t>Raya</t>
  </si>
  <si>
    <t>Petrova</t>
  </si>
  <si>
    <t>Freda</t>
  </si>
  <si>
    <t>Pearce</t>
  </si>
  <si>
    <t>Lexie</t>
  </si>
  <si>
    <t>Maylie</t>
  </si>
  <si>
    <t>Hunneman</t>
  </si>
  <si>
    <t>Eden</t>
  </si>
  <si>
    <t>Talia</t>
  </si>
  <si>
    <t>Lily</t>
  </si>
  <si>
    <t>Izzy</t>
  </si>
  <si>
    <t>Wheeler</t>
  </si>
  <si>
    <t>Jestico</t>
  </si>
  <si>
    <t>Maddie</t>
  </si>
  <si>
    <t>Songhurst</t>
  </si>
  <si>
    <t>Mylie</t>
  </si>
  <si>
    <t>U15 Boys (4K approx)</t>
  </si>
  <si>
    <t>Sonny</t>
  </si>
  <si>
    <t>Ryder</t>
  </si>
  <si>
    <t>Kemp</t>
  </si>
  <si>
    <t>Llouis</t>
  </si>
  <si>
    <t>Muir</t>
  </si>
  <si>
    <t>Freddie-Ray</t>
  </si>
  <si>
    <t>Vowles</t>
  </si>
  <si>
    <t>Omran</t>
  </si>
  <si>
    <t>Owen</t>
  </si>
  <si>
    <t>Vincent</t>
  </si>
  <si>
    <t>Stenning</t>
  </si>
  <si>
    <t>Cato</t>
  </si>
  <si>
    <t>Ward</t>
  </si>
  <si>
    <t>Monty</t>
  </si>
  <si>
    <t>Josh</t>
  </si>
  <si>
    <t>Eaton</t>
  </si>
  <si>
    <t>Sprostranov</t>
  </si>
  <si>
    <t>Jenkins</t>
  </si>
  <si>
    <t>Fintan</t>
  </si>
  <si>
    <t>Teddy</t>
  </si>
  <si>
    <t>Kaleb</t>
  </si>
  <si>
    <t>Berhane</t>
  </si>
  <si>
    <t>Leighton</t>
  </si>
  <si>
    <t>Semark</t>
  </si>
  <si>
    <t>Nate</t>
  </si>
  <si>
    <t>Cahill</t>
  </si>
  <si>
    <t>Evelyn</t>
  </si>
  <si>
    <t>Moynihan</t>
  </si>
  <si>
    <t>Hays</t>
  </si>
  <si>
    <t>Brooks</t>
  </si>
  <si>
    <t>Sutcliffe</t>
  </si>
  <si>
    <t>U15 Girls (4K approx)</t>
  </si>
  <si>
    <t>Mollie</t>
  </si>
  <si>
    <t>Garman</t>
  </si>
  <si>
    <t>Mccarthy</t>
  </si>
  <si>
    <t>Marnie</t>
  </si>
  <si>
    <t>Leily</t>
  </si>
  <si>
    <t>Saadatzadeh</t>
  </si>
  <si>
    <t>Pursaill</t>
  </si>
  <si>
    <t>Greta</t>
  </si>
  <si>
    <t>Anelay</t>
  </si>
  <si>
    <t>Anya</t>
  </si>
  <si>
    <t>Barrett</t>
  </si>
  <si>
    <t>Rihanon</t>
  </si>
  <si>
    <t>Stephanie</t>
  </si>
  <si>
    <t>Francesca</t>
  </si>
  <si>
    <t>Bell</t>
  </si>
  <si>
    <t>Isabelle</t>
  </si>
  <si>
    <t>Phoebe</t>
  </si>
  <si>
    <t>Barham</t>
  </si>
  <si>
    <t>Olliver</t>
  </si>
  <si>
    <t>Carman</t>
  </si>
  <si>
    <t>Shearing</t>
  </si>
  <si>
    <t>U17 Men (5K approx)</t>
  </si>
  <si>
    <t>Hutton</t>
  </si>
  <si>
    <t>Whitfield</t>
  </si>
  <si>
    <t>Power</t>
  </si>
  <si>
    <t>Miles</t>
  </si>
  <si>
    <t>Waterworth</t>
  </si>
  <si>
    <t>Finley</t>
  </si>
  <si>
    <t>McGuiness</t>
  </si>
  <si>
    <t>Roberson</t>
  </si>
  <si>
    <t>Jewell</t>
  </si>
  <si>
    <t>van Nes</t>
  </si>
  <si>
    <t>Neale</t>
  </si>
  <si>
    <t>Dobson</t>
  </si>
  <si>
    <t>U17 Women (5K approx)</t>
  </si>
  <si>
    <t>Akilade</t>
  </si>
  <si>
    <t>Nia</t>
  </si>
  <si>
    <t>Simpkins</t>
  </si>
  <si>
    <t>Cerys</t>
  </si>
  <si>
    <t>Marcie</t>
  </si>
  <si>
    <t>Faggetter</t>
  </si>
  <si>
    <t>Kashdan</t>
  </si>
  <si>
    <t>Hannam</t>
  </si>
  <si>
    <t>Kaitlin</t>
  </si>
  <si>
    <t>Oreilly</t>
  </si>
  <si>
    <t>U20 Men (8K approx)</t>
  </si>
  <si>
    <t>Seb</t>
  </si>
  <si>
    <t>Owers</t>
  </si>
  <si>
    <t>Lorimer</t>
  </si>
  <si>
    <t>Kemsley</t>
  </si>
  <si>
    <t>Ervine</t>
  </si>
  <si>
    <t>U20 Women (8K approx)</t>
  </si>
  <si>
    <t>Bernard</t>
  </si>
  <si>
    <t>Issy</t>
  </si>
  <si>
    <t>Hayes</t>
  </si>
  <si>
    <t>HY</t>
  </si>
  <si>
    <t>Column Labels</t>
  </si>
  <si>
    <t>Grand Total</t>
  </si>
  <si>
    <t>Row Labels</t>
  </si>
  <si>
    <t>Count of First name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</si>
  <si>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</si>
  <si>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</si>
  <si>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</si>
  <si>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Sussex Athletics XC Championships
Bexhill, 08/01/2022</t>
  </si>
  <si>
    <t>Bib number</t>
  </si>
  <si>
    <t>Annabel</t>
  </si>
  <si>
    <t>Axford</t>
  </si>
  <si>
    <t xml:space="preserve">John </t>
  </si>
  <si>
    <t>Abbrv</t>
  </si>
  <si>
    <t>Two late additions</t>
  </si>
  <si>
    <t>540 U15B CRA</t>
  </si>
  <si>
    <t>541 U11G HHH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</si>
  <si>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</si>
  <si>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</si>
  <si>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</si>
  <si>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changed from U15 Boys!</t>
  </si>
  <si>
    <t>Senior Women</t>
  </si>
  <si>
    <t>U20W</t>
  </si>
  <si>
    <t>SenW</t>
  </si>
  <si>
    <t>or not?</t>
  </si>
  <si>
    <t>duplicate?</t>
  </si>
  <si>
    <t>Sen</t>
  </si>
  <si>
    <t>U11</t>
  </si>
  <si>
    <t>M</t>
  </si>
  <si>
    <t>F</t>
  </si>
  <si>
    <t>… and others!</t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</si>
  <si>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</si>
  <si>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</si>
  <si>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</si>
  <si>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>7:43</t>
  </si>
  <si>
    <t>7:53</t>
  </si>
  <si>
    <t>7:55</t>
  </si>
  <si>
    <t>7:56</t>
  </si>
  <si>
    <t>7:58</t>
  </si>
  <si>
    <t>8:00</t>
  </si>
  <si>
    <t>8:02</t>
  </si>
  <si>
    <t>8:04</t>
  </si>
  <si>
    <t>8:05</t>
  </si>
  <si>
    <t>8:15</t>
  </si>
  <si>
    <t>8:25</t>
  </si>
  <si>
    <t>8:33</t>
  </si>
  <si>
    <t>8:42</t>
  </si>
  <si>
    <t>8:48</t>
  </si>
  <si>
    <t>8:52</t>
  </si>
  <si>
    <t>8:59</t>
  </si>
  <si>
    <t>9:22</t>
  </si>
  <si>
    <t>9:27</t>
  </si>
  <si>
    <t>9:37</t>
  </si>
  <si>
    <t>10:00</t>
  </si>
  <si>
    <t>10:57</t>
  </si>
  <si>
    <t>11:13</t>
  </si>
  <si>
    <t>11:48</t>
  </si>
  <si>
    <t>7:59</t>
  </si>
  <si>
    <t>8:35</t>
  </si>
  <si>
    <t>8:46</t>
  </si>
  <si>
    <t>8:47</t>
  </si>
  <si>
    <t>8:54</t>
  </si>
  <si>
    <t>8:56</t>
  </si>
  <si>
    <t>8:58</t>
  </si>
  <si>
    <t>9:03</t>
  </si>
  <si>
    <t>9:08</t>
  </si>
  <si>
    <t>9:25</t>
  </si>
  <si>
    <t>9:31</t>
  </si>
  <si>
    <t>9:32</t>
  </si>
  <si>
    <t>9:33</t>
  </si>
  <si>
    <t>9:39</t>
  </si>
  <si>
    <t>9:53</t>
  </si>
  <si>
    <t>9:57</t>
  </si>
  <si>
    <t>10:03</t>
  </si>
  <si>
    <t>10:06</t>
  </si>
  <si>
    <t>10:28</t>
  </si>
  <si>
    <t>10:34</t>
  </si>
  <si>
    <t>10:38</t>
  </si>
  <si>
    <t>10:41</t>
  </si>
  <si>
    <t/>
  </si>
  <si>
    <t>Moseley-Davis</t>
  </si>
  <si>
    <t xml:space="preserve">U15 </t>
  </si>
  <si>
    <t>0:00'23.95</t>
  </si>
  <si>
    <t>12:45</t>
  </si>
  <si>
    <t>12:46</t>
  </si>
  <si>
    <t>13:10</t>
  </si>
  <si>
    <t>13:17</t>
  </si>
  <si>
    <t>13:43</t>
  </si>
  <si>
    <t>13:54</t>
  </si>
  <si>
    <t>13:56</t>
  </si>
  <si>
    <t>14:03</t>
  </si>
  <si>
    <t>14:10</t>
  </si>
  <si>
    <t>14:35</t>
  </si>
  <si>
    <t>14:36</t>
  </si>
  <si>
    <t>14:41</t>
  </si>
  <si>
    <t>14:46</t>
  </si>
  <si>
    <t>14:49</t>
  </si>
  <si>
    <t>14:50</t>
  </si>
  <si>
    <t>14:56</t>
  </si>
  <si>
    <t>15:13</t>
  </si>
  <si>
    <t>15:27</t>
  </si>
  <si>
    <t>15:30</t>
  </si>
  <si>
    <t>15:39</t>
  </si>
  <si>
    <t>15:43</t>
  </si>
  <si>
    <t>15:44</t>
  </si>
  <si>
    <t>15:48</t>
  </si>
  <si>
    <t>15:51</t>
  </si>
  <si>
    <t>15:53</t>
  </si>
  <si>
    <t>15:57</t>
  </si>
  <si>
    <t>16:25</t>
  </si>
  <si>
    <t>16:27</t>
  </si>
  <si>
    <t>16:40</t>
  </si>
  <si>
    <t>16:50</t>
  </si>
  <si>
    <t>16:55</t>
  </si>
  <si>
    <t>17:08</t>
  </si>
  <si>
    <t>17:21</t>
  </si>
  <si>
    <t>17:43</t>
  </si>
  <si>
    <t>17:55</t>
  </si>
  <si>
    <t>Olivier</t>
  </si>
  <si>
    <t>0:00'39.65</t>
  </si>
  <si>
    <t>12:00</t>
  </si>
  <si>
    <t>12:07</t>
  </si>
  <si>
    <t>12:09</t>
  </si>
  <si>
    <t>12:39</t>
  </si>
  <si>
    <t>12:44</t>
  </si>
  <si>
    <t>12:48</t>
  </si>
  <si>
    <t>12:54</t>
  </si>
  <si>
    <t>12:57</t>
  </si>
  <si>
    <t>13:12</t>
  </si>
  <si>
    <t>13:14</t>
  </si>
  <si>
    <t>13:24</t>
  </si>
  <si>
    <t>13:28</t>
  </si>
  <si>
    <t>13:36</t>
  </si>
  <si>
    <t>13:39</t>
  </si>
  <si>
    <t>13:48</t>
  </si>
  <si>
    <t>13:53</t>
  </si>
  <si>
    <t>14:02</t>
  </si>
  <si>
    <t>14:05</t>
  </si>
  <si>
    <t>14:11</t>
  </si>
  <si>
    <t>14:15</t>
  </si>
  <si>
    <t>14:16</t>
  </si>
  <si>
    <t>14:23</t>
  </si>
  <si>
    <t>14:37</t>
  </si>
  <si>
    <t>14:59</t>
  </si>
  <si>
    <t>16:03</t>
  </si>
  <si>
    <t>16:21</t>
  </si>
  <si>
    <t>16:58</t>
  </si>
  <si>
    <t>21:24</t>
  </si>
  <si>
    <t>15:50</t>
  </si>
  <si>
    <t>15:56</t>
  </si>
  <si>
    <t>16:06</t>
  </si>
  <si>
    <t>16:19</t>
  </si>
  <si>
    <t>16:23</t>
  </si>
  <si>
    <t>16:35</t>
  </si>
  <si>
    <t>16:43</t>
  </si>
  <si>
    <t>16:56</t>
  </si>
  <si>
    <t>17:00</t>
  </si>
  <si>
    <t>17:04</t>
  </si>
  <si>
    <t>17:07</t>
  </si>
  <si>
    <t>17:10</t>
  </si>
  <si>
    <t>17:16</t>
  </si>
  <si>
    <t>17:17</t>
  </si>
  <si>
    <t>17:22</t>
  </si>
  <si>
    <t>17:26</t>
  </si>
  <si>
    <t>17:33</t>
  </si>
  <si>
    <t>17:52</t>
  </si>
  <si>
    <t>17:56</t>
  </si>
  <si>
    <t>17:57</t>
  </si>
  <si>
    <t>18:27</t>
  </si>
  <si>
    <t>18:30</t>
  </si>
  <si>
    <t>18:35</t>
  </si>
  <si>
    <t>18:37</t>
  </si>
  <si>
    <t>18:57</t>
  </si>
  <si>
    <t>19:03</t>
  </si>
  <si>
    <t>19:06</t>
  </si>
  <si>
    <t>19:08</t>
  </si>
  <si>
    <t>19:23</t>
  </si>
  <si>
    <t>19:25</t>
  </si>
  <si>
    <t>19:31</t>
  </si>
  <si>
    <t>19:39</t>
  </si>
  <si>
    <t>20:05</t>
  </si>
  <si>
    <t>14:20</t>
  </si>
  <si>
    <t>14:21</t>
  </si>
  <si>
    <t>14:54</t>
  </si>
  <si>
    <t>15:03</t>
  </si>
  <si>
    <t>15:08</t>
  </si>
  <si>
    <t>15:09</t>
  </si>
  <si>
    <t>15:10</t>
  </si>
  <si>
    <t>15:17</t>
  </si>
  <si>
    <t>15:19</t>
  </si>
  <si>
    <t>15:22</t>
  </si>
  <si>
    <t>15:36</t>
  </si>
  <si>
    <t>15:38</t>
  </si>
  <si>
    <t>15:47</t>
  </si>
  <si>
    <t>15:49</t>
  </si>
  <si>
    <t>15:52</t>
  </si>
  <si>
    <t>15:58</t>
  </si>
  <si>
    <t>16:04</t>
  </si>
  <si>
    <t>16:22</t>
  </si>
  <si>
    <t>16:24</t>
  </si>
  <si>
    <t>16:26</t>
  </si>
  <si>
    <t>16:28</t>
  </si>
  <si>
    <t>16:34</t>
  </si>
  <si>
    <t>16:47</t>
  </si>
  <si>
    <t>16:49</t>
  </si>
  <si>
    <t>16:51</t>
  </si>
  <si>
    <t>16:52</t>
  </si>
  <si>
    <t>16:53</t>
  </si>
  <si>
    <t>16:59</t>
  </si>
  <si>
    <t>17:02</t>
  </si>
  <si>
    <t>17:09</t>
  </si>
  <si>
    <t>17:11</t>
  </si>
  <si>
    <t>17:24</t>
  </si>
  <si>
    <t>17:29</t>
  </si>
  <si>
    <t>17:47</t>
  </si>
  <si>
    <t>17:58</t>
  </si>
  <si>
    <t>18:04</t>
  </si>
  <si>
    <t>18:08</t>
  </si>
  <si>
    <t>18:14</t>
  </si>
  <si>
    <t>18:17</t>
  </si>
  <si>
    <t>18:18</t>
  </si>
  <si>
    <t>18:20</t>
  </si>
  <si>
    <t>18:39</t>
  </si>
  <si>
    <t>20:30</t>
  </si>
  <si>
    <t>21:16</t>
  </si>
  <si>
    <t>21:58</t>
  </si>
  <si>
    <t>22:15</t>
  </si>
  <si>
    <t>23:06</t>
  </si>
  <si>
    <t>23:11</t>
  </si>
  <si>
    <t>23:55</t>
  </si>
  <si>
    <t>25:52</t>
  </si>
  <si>
    <t>26:42</t>
  </si>
  <si>
    <t>27:07</t>
  </si>
  <si>
    <t>27:12</t>
  </si>
  <si>
    <t>27:14</t>
  </si>
  <si>
    <t>28:26</t>
  </si>
  <si>
    <t>28:45</t>
  </si>
  <si>
    <t>29:01</t>
  </si>
  <si>
    <t>30:09</t>
  </si>
  <si>
    <t>18:43</t>
  </si>
  <si>
    <t>18:56</t>
  </si>
  <si>
    <t>18:59</t>
  </si>
  <si>
    <t>19:11</t>
  </si>
  <si>
    <t>19:19</t>
  </si>
  <si>
    <t>19:44</t>
  </si>
  <si>
    <t>19:54</t>
  </si>
  <si>
    <t>20:07</t>
  </si>
  <si>
    <t>20:09</t>
  </si>
  <si>
    <t>20:13</t>
  </si>
  <si>
    <t>20:29</t>
  </si>
  <si>
    <t>20:33</t>
  </si>
  <si>
    <t>20:35</t>
  </si>
  <si>
    <t>20:51</t>
  </si>
  <si>
    <t>21:09</t>
  </si>
  <si>
    <t>21:23</t>
  </si>
  <si>
    <t>21:45</t>
  </si>
  <si>
    <t>21:46</t>
  </si>
  <si>
    <t>22:20</t>
  </si>
  <si>
    <t>Senior Men</t>
  </si>
  <si>
    <t>0:00'00.75</t>
  </si>
  <si>
    <t>0:00'09.65</t>
  </si>
  <si>
    <t>0:00'04.36</t>
  </si>
  <si>
    <t>28:43</t>
  </si>
  <si>
    <t>29:31</t>
  </si>
  <si>
    <t>29:50</t>
  </si>
  <si>
    <t>30:07</t>
  </si>
  <si>
    <t>30:31</t>
  </si>
  <si>
    <t>31:11</t>
  </si>
  <si>
    <t>32:03</t>
  </si>
  <si>
    <t>32:24</t>
  </si>
  <si>
    <t>32:54</t>
  </si>
  <si>
    <t>33:30</t>
  </si>
  <si>
    <t>33:40</t>
  </si>
  <si>
    <t>33:44</t>
  </si>
  <si>
    <t>34:04</t>
  </si>
  <si>
    <t>34:43</t>
  </si>
  <si>
    <t>34:57</t>
  </si>
  <si>
    <t>35:29</t>
  </si>
  <si>
    <t>36:03</t>
  </si>
  <si>
    <t>36:22</t>
  </si>
  <si>
    <t>36:34</t>
  </si>
  <si>
    <t>36:48</t>
  </si>
  <si>
    <t>36:51</t>
  </si>
  <si>
    <t>36:56</t>
  </si>
  <si>
    <t>37:18</t>
  </si>
  <si>
    <t>37:34</t>
  </si>
  <si>
    <t>37:40</t>
  </si>
  <si>
    <t>37:43</t>
  </si>
  <si>
    <t>38:00</t>
  </si>
  <si>
    <t>38:14</t>
  </si>
  <si>
    <t>38:17</t>
  </si>
  <si>
    <t>38:20</t>
  </si>
  <si>
    <t>38:30</t>
  </si>
  <si>
    <t>38:55</t>
  </si>
  <si>
    <t>39:09</t>
  </si>
  <si>
    <t>39:14</t>
  </si>
  <si>
    <t>39:17</t>
  </si>
  <si>
    <t>39:29</t>
  </si>
  <si>
    <t>39:31</t>
  </si>
  <si>
    <t>39:32</t>
  </si>
  <si>
    <t>39:48</t>
  </si>
  <si>
    <t>39:55</t>
  </si>
  <si>
    <t>40:03</t>
  </si>
  <si>
    <t>40:05</t>
  </si>
  <si>
    <t>40:18</t>
  </si>
  <si>
    <t>40:21</t>
  </si>
  <si>
    <t>40:27</t>
  </si>
  <si>
    <t>40:48</t>
  </si>
  <si>
    <t>40:49</t>
  </si>
  <si>
    <t>40:51</t>
  </si>
  <si>
    <t>41:01</t>
  </si>
  <si>
    <t>41:16</t>
  </si>
  <si>
    <t>41:18</t>
  </si>
  <si>
    <t>41:24</t>
  </si>
  <si>
    <t>41:30</t>
  </si>
  <si>
    <t>41:32</t>
  </si>
  <si>
    <t>41:35</t>
  </si>
  <si>
    <t>41:44</t>
  </si>
  <si>
    <t>41:48</t>
  </si>
  <si>
    <t>41:50</t>
  </si>
  <si>
    <t>41:54</t>
  </si>
  <si>
    <t>41:55</t>
  </si>
  <si>
    <t>42:00</t>
  </si>
  <si>
    <t>42:02</t>
  </si>
  <si>
    <t>42:05</t>
  </si>
  <si>
    <t>42:22</t>
  </si>
  <si>
    <t>42:24</t>
  </si>
  <si>
    <t>42:25</t>
  </si>
  <si>
    <t>42:31</t>
  </si>
  <si>
    <t>42:34</t>
  </si>
  <si>
    <t>42:56</t>
  </si>
  <si>
    <t>43:06</t>
  </si>
  <si>
    <t>43:15</t>
  </si>
  <si>
    <t>43:21</t>
  </si>
  <si>
    <t>43:25</t>
  </si>
  <si>
    <t>43:36</t>
  </si>
  <si>
    <t>43:40</t>
  </si>
  <si>
    <t>44:03</t>
  </si>
  <si>
    <t>44:09</t>
  </si>
  <si>
    <t>44:15</t>
  </si>
  <si>
    <t>44:34</t>
  </si>
  <si>
    <t>44:38</t>
  </si>
  <si>
    <t>44:42</t>
  </si>
  <si>
    <t>44:51</t>
  </si>
  <si>
    <t>45:05</t>
  </si>
  <si>
    <t>45:19</t>
  </si>
  <si>
    <t>45:24</t>
  </si>
  <si>
    <t>45:40</t>
  </si>
  <si>
    <t>45:42</t>
  </si>
  <si>
    <t>45:52</t>
  </si>
  <si>
    <t>46:15</t>
  </si>
  <si>
    <t>46:21</t>
  </si>
  <si>
    <t>46:22</t>
  </si>
  <si>
    <t>46:43</t>
  </si>
  <si>
    <t>46:47</t>
  </si>
  <si>
    <t>46:59</t>
  </si>
  <si>
    <t>47:05</t>
  </si>
  <si>
    <t>47:50</t>
  </si>
  <si>
    <t>48:02</t>
  </si>
  <si>
    <t>48:05</t>
  </si>
  <si>
    <t>48:06</t>
  </si>
  <si>
    <t>48:14</t>
  </si>
  <si>
    <t>48:18</t>
  </si>
  <si>
    <t>48:58</t>
  </si>
  <si>
    <t>49:35</t>
  </si>
  <si>
    <t>50:03</t>
  </si>
  <si>
    <t>50:17</t>
  </si>
  <si>
    <t>50:20</t>
  </si>
  <si>
    <t>50:39</t>
  </si>
  <si>
    <t>51:00</t>
  </si>
  <si>
    <t>51:03</t>
  </si>
  <si>
    <t>51:08</t>
  </si>
  <si>
    <t>52:38</t>
  </si>
  <si>
    <t>52:44</t>
  </si>
  <si>
    <t>53:36</t>
  </si>
  <si>
    <t>53:42</t>
  </si>
  <si>
    <t>54:07</t>
  </si>
  <si>
    <t>54:27</t>
  </si>
  <si>
    <t>54:46</t>
  </si>
  <si>
    <t>55:22</t>
  </si>
  <si>
    <t>58:09</t>
  </si>
  <si>
    <t>63:31</t>
  </si>
  <si>
    <t>65:35</t>
  </si>
  <si>
    <t>correct</t>
  </si>
  <si>
    <t>wrong</t>
  </si>
  <si>
    <t>Unknown</t>
  </si>
  <si>
    <t>Unclear</t>
  </si>
  <si>
    <t>0:31'35.47</t>
  </si>
  <si>
    <t>0:01'13.20</t>
  </si>
  <si>
    <t>0:32'48.67</t>
  </si>
  <si>
    <t>0:00'51.93</t>
  </si>
  <si>
    <t>0:33'40.60</t>
  </si>
  <si>
    <t>0:00'38.33</t>
  </si>
  <si>
    <t>0:34'18.93</t>
  </si>
  <si>
    <t>0:00'09.82</t>
  </si>
  <si>
    <t>0:34'28.75</t>
  </si>
  <si>
    <t>0:34'30.53</t>
  </si>
  <si>
    <t>0:00'13.20</t>
  </si>
  <si>
    <t>0:34'43.73</t>
  </si>
  <si>
    <t>0:00'05.55</t>
  </si>
  <si>
    <t>0:34'49.28</t>
  </si>
  <si>
    <t>0:00'13.02</t>
  </si>
  <si>
    <t>0:35'02.30</t>
  </si>
  <si>
    <t>0:00'09.86</t>
  </si>
  <si>
    <t>0:35'12.16</t>
  </si>
  <si>
    <t>0:35'21.01</t>
  </si>
  <si>
    <t>0:01'17.21</t>
  </si>
  <si>
    <t>0:36'38.22</t>
  </si>
  <si>
    <t>0:37'02.17</t>
  </si>
  <si>
    <t>0:00'10.46</t>
  </si>
  <si>
    <t>0:37'12.63</t>
  </si>
  <si>
    <t>0:37'52.28</t>
  </si>
  <si>
    <t>0:00'05.30</t>
  </si>
  <si>
    <t>0:37'57.58</t>
  </si>
  <si>
    <t>0:00'59.11</t>
  </si>
  <si>
    <t>0:38'56.69</t>
  </si>
  <si>
    <t>0:00'22.79</t>
  </si>
  <si>
    <t>0:39'19.48</t>
  </si>
  <si>
    <t>0:00'10.90</t>
  </si>
  <si>
    <t>0:39'30.38</t>
  </si>
  <si>
    <t>0:00'13.25</t>
  </si>
  <si>
    <t>0:39'43.63</t>
  </si>
  <si>
    <t>0:39'53.28</t>
  </si>
  <si>
    <t>0:00'04.61</t>
  </si>
  <si>
    <t>0:39'57.89</t>
  </si>
  <si>
    <t>0:00'02.27</t>
  </si>
  <si>
    <t>0:40'00.16</t>
  </si>
  <si>
    <t>0:00'28.77</t>
  </si>
  <si>
    <t>0:40'28.93</t>
  </si>
  <si>
    <t>0:00'12.47</t>
  </si>
  <si>
    <t>0:40'41.40</t>
  </si>
  <si>
    <t>0:00'59.82</t>
  </si>
  <si>
    <t>0:41'41.22</t>
  </si>
  <si>
    <t>0:41'41.97</t>
  </si>
  <si>
    <t>0:00'17.77</t>
  </si>
  <si>
    <t>0:41'59.74</t>
  </si>
  <si>
    <t>0:00'14.84</t>
  </si>
  <si>
    <t>0:42'14.58</t>
  </si>
  <si>
    <t>0:00'23.01</t>
  </si>
  <si>
    <t>0:42'37.59</t>
  </si>
  <si>
    <t>0:01'10.02</t>
  </si>
  <si>
    <t>0:43'47.61</t>
  </si>
  <si>
    <t>0:00'04.23</t>
  </si>
  <si>
    <t>0:43'51.84</t>
  </si>
  <si>
    <t>0:00'00.30</t>
  </si>
  <si>
    <t>0:43'52.14</t>
  </si>
  <si>
    <t>0:00'01.74</t>
  </si>
  <si>
    <t>0:43'53.88</t>
  </si>
  <si>
    <t>0:00'07.59</t>
  </si>
  <si>
    <t>0:44'01.47</t>
  </si>
  <si>
    <t>0:44'05.22</t>
  </si>
  <si>
    <t>0:00'05.38</t>
  </si>
  <si>
    <t>0:44'10.60</t>
  </si>
  <si>
    <t>0:00'03.72</t>
  </si>
  <si>
    <t>0:44'14.32</t>
  </si>
  <si>
    <t>0:00'22.60</t>
  </si>
  <si>
    <t>0:44'36.92</t>
  </si>
  <si>
    <t>0:01'05.53</t>
  </si>
  <si>
    <t>0:45'42.45</t>
  </si>
  <si>
    <t>0:45'46.81</t>
  </si>
  <si>
    <t>0:00'13.03</t>
  </si>
  <si>
    <t>0:45'59.84</t>
  </si>
  <si>
    <t>0:00'22.10</t>
  </si>
  <si>
    <t>0:46'21.94</t>
  </si>
  <si>
    <t>0:00'54.72</t>
  </si>
  <si>
    <t>0:47'16.66</t>
  </si>
  <si>
    <t>0:00'57.01</t>
  </si>
  <si>
    <t>0:48'13.67</t>
  </si>
  <si>
    <t>0:00'07.45</t>
  </si>
  <si>
    <t>0:48'21.12</t>
  </si>
  <si>
    <t>0:02'30.54</t>
  </si>
  <si>
    <t>0:50'51.66</t>
  </si>
  <si>
    <t>0:00'00.40</t>
  </si>
  <si>
    <t>0:50'52.06</t>
  </si>
  <si>
    <t>0:00'02.55</t>
  </si>
  <si>
    <t>0:50'54.61</t>
  </si>
  <si>
    <t>0:00'21.64</t>
  </si>
  <si>
    <t>0:51'16.25</t>
  </si>
  <si>
    <t>0:00'01.19</t>
  </si>
  <si>
    <t>0:51'17.44</t>
  </si>
  <si>
    <t>0:00'33.34</t>
  </si>
  <si>
    <t>0:51'50.78</t>
  </si>
  <si>
    <t>0:02'34.34</t>
  </si>
  <si>
    <t>0:54'25.12</t>
  </si>
  <si>
    <t>0:00'10.82</t>
  </si>
  <si>
    <t>0:54'35.94</t>
  </si>
  <si>
    <t>0:01'26.62</t>
  </si>
  <si>
    <t>0:56'02.56</t>
  </si>
  <si>
    <t>0:02'47.86</t>
  </si>
  <si>
    <t>0:58'50.42</t>
  </si>
  <si>
    <t>0:00'33.76</t>
  </si>
  <si>
    <t>0:59'24.18</t>
  </si>
  <si>
    <t>0:06'21.48</t>
  </si>
  <si>
    <t>1:05'45.66</t>
  </si>
  <si>
    <t>0:03'42.71</t>
  </si>
  <si>
    <t>1:09'28.37</t>
  </si>
  <si>
    <t>0:01'10.65</t>
  </si>
  <si>
    <t>1:10'19.53</t>
  </si>
  <si>
    <t>31:35</t>
  </si>
  <si>
    <t>32:48</t>
  </si>
  <si>
    <t>34:18</t>
  </si>
  <si>
    <t>34:28</t>
  </si>
  <si>
    <t>34:30</t>
  </si>
  <si>
    <t>34:49</t>
  </si>
  <si>
    <t>35:02</t>
  </si>
  <si>
    <t>35:12</t>
  </si>
  <si>
    <t>35:21</t>
  </si>
  <si>
    <t>36:38</t>
  </si>
  <si>
    <t>37:02</t>
  </si>
  <si>
    <t>37:12</t>
  </si>
  <si>
    <t>37:52</t>
  </si>
  <si>
    <t>37:57</t>
  </si>
  <si>
    <t>38:56</t>
  </si>
  <si>
    <t>39:19</t>
  </si>
  <si>
    <t>39:30</t>
  </si>
  <si>
    <t>39:43</t>
  </si>
  <si>
    <t>39:53</t>
  </si>
  <si>
    <t>39:57</t>
  </si>
  <si>
    <t>40:00</t>
  </si>
  <si>
    <t>40:28</t>
  </si>
  <si>
    <t>40:41</t>
  </si>
  <si>
    <t>41:41</t>
  </si>
  <si>
    <t>41:59</t>
  </si>
  <si>
    <t>42:14</t>
  </si>
  <si>
    <t>42:37</t>
  </si>
  <si>
    <t>43:47</t>
  </si>
  <si>
    <t>43:51</t>
  </si>
  <si>
    <t>43:52</t>
  </si>
  <si>
    <t>43:53</t>
  </si>
  <si>
    <t>44:01</t>
  </si>
  <si>
    <t>44:05</t>
  </si>
  <si>
    <t>44:10</t>
  </si>
  <si>
    <t>44:14</t>
  </si>
  <si>
    <t>44:36</t>
  </si>
  <si>
    <t>45:46</t>
  </si>
  <si>
    <t>45:59</t>
  </si>
  <si>
    <t>47:16</t>
  </si>
  <si>
    <t>48:13</t>
  </si>
  <si>
    <t>48:21</t>
  </si>
  <si>
    <t>50:51</t>
  </si>
  <si>
    <t>50:52</t>
  </si>
  <si>
    <t>50:54</t>
  </si>
  <si>
    <t>51:16</t>
  </si>
  <si>
    <t>51:17</t>
  </si>
  <si>
    <t>51:50</t>
  </si>
  <si>
    <t>54:25</t>
  </si>
  <si>
    <t>54:35</t>
  </si>
  <si>
    <t>56:02</t>
  </si>
  <si>
    <t>58:50</t>
  </si>
  <si>
    <t>59:24</t>
  </si>
  <si>
    <t>65:45</t>
  </si>
  <si>
    <t>69:28</t>
  </si>
  <si>
    <t>Unk</t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</si>
  <si>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</si>
  <si>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r>
      <t xml:space="preserve">U20 &amp; Senior Women </t>
    </r>
    <r>
      <rPr>
        <b/>
        <sz val="11"/>
        <color rgb="FFFF0000"/>
        <rFont val="Calibri"/>
        <family val="2"/>
        <scheme val="minor"/>
      </rPr>
      <t>(Start together, same distance)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</si>
</sst>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80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49" fontId="22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0" fontId="22" fillId="35" borderId="0" xfId="0" applyFont="1" applyFill="1" applyAlignment="1">
      <alignment horizontal="center"/>
    </xf>
    <xf numFmtId="0" fontId="22" fillId="35" borderId="0" xfId="0" applyFont="1" applyFill="1"/>
    <xf numFmtId="0" fontId="0" fillId="35" borderId="0" xfId="0" applyFill="1" applyAlignment="1">
      <alignment horizontal="center"/>
    </xf>
    <xf numFmtId="0" fontId="0" fillId="35" borderId="0" xfId="0" applyFill="1"/>
    <xf numFmtId="20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14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21" fillId="0" borderId="0" xfId="0" applyFon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0" fontId="26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pivotButton="1"/>
    <xf numFmtId="0" fontId="27" fillId="0" borderId="0" xfId="0" applyFont="1"/>
    <xf numFmtId="0" fontId="28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center"/>
    </xf>
    <xf numFmtId="0" fontId="0" fillId="33" borderId="0" xfId="0" applyFill="1"/>
    <xf numFmtId="0" fontId="14" fillId="0" borderId="11" xfId="0" applyFont="1" applyBorder="1"/>
    <xf numFmtId="0" fontId="14" fillId="0" borderId="12" xfId="0" applyFont="1" applyBorder="1"/>
    <xf numFmtId="0" fontId="0" fillId="0" borderId="12" xfId="0" applyBorder="1"/>
    <xf numFmtId="0" fontId="0" fillId="0" borderId="13" xfId="0" applyBorder="1"/>
    <xf numFmtId="0" fontId="14" fillId="0" borderId="14" xfId="0" applyFont="1" applyBorder="1"/>
    <xf numFmtId="0" fontId="14" fillId="0" borderId="15" xfId="0" applyFont="1" applyBorder="1"/>
    <xf numFmtId="0" fontId="0" fillId="0" borderId="15" xfId="0" applyBorder="1"/>
    <xf numFmtId="0" fontId="0" fillId="0" borderId="16" xfId="0" applyBorder="1"/>
    <xf numFmtId="0" fontId="0" fillId="33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37" borderId="0" xfId="0" applyFill="1"/>
    <xf numFmtId="0" fontId="14" fillId="37" borderId="0" xfId="0" applyFont="1" applyFill="1"/>
    <xf numFmtId="0" fontId="14" fillId="37" borderId="0" xfId="0" applyFont="1" applyFill="1" applyAlignment="1">
      <alignment horizontal="center"/>
    </xf>
    <xf numFmtId="0" fontId="25" fillId="37" borderId="0" xfId="0" applyFont="1" applyFill="1" applyAlignment="1">
      <alignment horizontal="center"/>
    </xf>
    <xf numFmtId="0" fontId="0" fillId="37" borderId="0" xfId="0" quotePrefix="1" applyFill="1" applyAlignment="1">
      <alignment horizontal="left" indent="1"/>
    </xf>
    <xf numFmtId="0" fontId="14" fillId="37" borderId="0" xfId="0" quotePrefix="1" applyFont="1" applyFill="1" applyAlignment="1">
      <alignment horizontal="left" indent="1"/>
    </xf>
    <xf numFmtId="0" fontId="14" fillId="0" borderId="0" xfId="0" applyFont="1" applyAlignment="1">
      <alignment horizontal="center"/>
    </xf>
    <xf numFmtId="0" fontId="14" fillId="33" borderId="0" xfId="0" applyFont="1" applyFill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33" borderId="0" xfId="0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1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riers" refreshedDate="44567.453354513891" createdVersion="4" refreshedVersion="4" minRefreshableVersion="3" recordCount="541" xr:uid="{00000000-000A-0000-FFFF-FFFF00000000}">
  <cacheSource type="worksheet">
    <worksheetSource ref="A1:F542" sheet="FromKM"/>
  </cacheSource>
  <cacheFields count="6">
    <cacheField name="Ticket" numFmtId="0">
      <sharedItems count="12">
        <s v="Senior Men (10K approx)"/>
        <s v="Senior Women (8K approx)"/>
        <s v="U11 Boys 1.6k"/>
        <s v="U11 Girls 1.6k"/>
        <s v="U13 Boys (3K approx)"/>
        <s v="U13 Girls (3K approx)"/>
        <s v="U15 Boys (4K approx)"/>
        <s v="U15 Girls (4K approx)"/>
        <s v="U17 Men (5K approx)"/>
        <s v="U17 Women (5K approx)"/>
        <s v="U20 Men (8K approx)"/>
        <s v="U20 Women (8K approx)"/>
      </sharedItems>
    </cacheField>
    <cacheField name="Bib number" numFmtId="0">
      <sharedItems containsSemiMixedTypes="0" containsString="0" containsNumber="1" containsInteger="1" minValue="1" maxValue="541"/>
    </cacheField>
    <cacheField name="First name" numFmtId="0">
      <sharedItems/>
    </cacheField>
    <cacheField name="Last name" numFmtId="0">
      <sharedItems/>
    </cacheField>
    <cacheField name="Club " numFmtId="0">
      <sharedItems count="29">
        <s v="A80"/>
        <s v="BR&amp;T"/>
        <s v="B&amp;H"/>
        <s v="PHX"/>
        <s v="BTC"/>
        <s v="BHR"/>
        <s v="BWT"/>
        <s v="CHI"/>
        <s v="CRA"/>
        <s v="CSS"/>
        <s v="EGTC"/>
        <s v="EAS"/>
        <s v="GRR"/>
        <s v="HAS"/>
        <s v="HRU"/>
        <s v="HHH"/>
        <s v="HJ"/>
        <s v="HBS"/>
        <s v="HY "/>
        <s v="KEN"/>
        <s v="LEW"/>
        <s v="SS"/>
        <s v="VR"/>
        <s v="WDH"/>
        <s v="HAI"/>
        <s v="RAW"/>
        <s v="TON"/>
        <s v="SYN"/>
        <s v="EGD"/>
      </sharedItems>
    </cacheField>
    <cacheField name="Abbrv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1">
  <r>
    <x v="0"/>
    <n v="459"/>
    <s v="Alex"/>
    <s v="Jago"/>
    <x v="0"/>
    <s v="Sen"/>
  </r>
  <r>
    <x v="0"/>
    <n v="460"/>
    <s v="Gary"/>
    <s v="McKivett"/>
    <x v="0"/>
    <s v="Sen"/>
  </r>
  <r>
    <x v="0"/>
    <n v="449"/>
    <s v="Jeremy"/>
    <s v="Sankey"/>
    <x v="1"/>
    <s v="Sen"/>
  </r>
  <r>
    <x v="0"/>
    <n v="313"/>
    <s v="Adam"/>
    <s v="Clayton"/>
    <x v="2"/>
    <s v="Sen"/>
  </r>
  <r>
    <x v="0"/>
    <n v="326"/>
    <s v="William"/>
    <s v="Cork"/>
    <x v="2"/>
    <s v="Sen"/>
  </r>
  <r>
    <x v="0"/>
    <n v="415"/>
    <s v="Brian"/>
    <s v="Ogilvie"/>
    <x v="2"/>
    <s v="Sen"/>
  </r>
  <r>
    <x v="0"/>
    <n v="422"/>
    <s v="Joseph"/>
    <s v="Clayson"/>
    <x v="2"/>
    <s v="Sen"/>
  </r>
  <r>
    <x v="0"/>
    <n v="431"/>
    <s v="Howard"/>
    <s v="Bristow"/>
    <x v="2"/>
    <s v="Sen"/>
  </r>
  <r>
    <x v="0"/>
    <n v="432"/>
    <s v="Jamie"/>
    <s v="Knapp"/>
    <x v="2"/>
    <s v="Sen"/>
  </r>
  <r>
    <x v="0"/>
    <n v="433"/>
    <s v="James"/>
    <s v="Turner"/>
    <x v="2"/>
    <s v="Sen"/>
  </r>
  <r>
    <x v="0"/>
    <n v="434"/>
    <s v="Craig"/>
    <s v="Halsey"/>
    <x v="2"/>
    <s v="Sen"/>
  </r>
  <r>
    <x v="0"/>
    <n v="435"/>
    <s v="Tim"/>
    <s v="Lodge"/>
    <x v="2"/>
    <s v="Sen"/>
  </r>
  <r>
    <x v="0"/>
    <n v="436"/>
    <s v="Tomer"/>
    <s v="Tarragano"/>
    <x v="2"/>
    <s v="Sen"/>
  </r>
  <r>
    <x v="0"/>
    <n v="437"/>
    <s v="Andy"/>
    <s v="Mitchelson"/>
    <x v="2"/>
    <s v="Sen"/>
  </r>
  <r>
    <x v="0"/>
    <n v="438"/>
    <s v="Cameron"/>
    <s v="Dunn"/>
    <x v="2"/>
    <s v="Sen"/>
  </r>
  <r>
    <x v="0"/>
    <n v="428"/>
    <s v="Simon"/>
    <s v="Heath"/>
    <x v="3"/>
    <s v="Sen"/>
  </r>
  <r>
    <x v="0"/>
    <n v="446"/>
    <s v="James"/>
    <s v="Rae"/>
    <x v="3"/>
    <s v="Sen"/>
  </r>
  <r>
    <x v="0"/>
    <n v="329"/>
    <s v="Tom"/>
    <s v="Hooper"/>
    <x v="3"/>
    <s v="Sen"/>
  </r>
  <r>
    <x v="0"/>
    <n v="330"/>
    <s v="Lewis"/>
    <s v="Isaacs"/>
    <x v="3"/>
    <s v="Sen"/>
  </r>
  <r>
    <x v="0"/>
    <n v="331"/>
    <s v="Daegan"/>
    <s v="Beaumont"/>
    <x v="3"/>
    <s v="Sen"/>
  </r>
  <r>
    <x v="0"/>
    <n v="334"/>
    <s v="Finn"/>
    <s v="McNally"/>
    <x v="3"/>
    <s v="Sen"/>
  </r>
  <r>
    <x v="0"/>
    <n v="338"/>
    <s v="Phil"/>
    <s v="Grabsky"/>
    <x v="3"/>
    <s v="Sen"/>
  </r>
  <r>
    <x v="0"/>
    <n v="373"/>
    <s v="Luke"/>
    <s v="Piper"/>
    <x v="3"/>
    <s v="Sen"/>
  </r>
  <r>
    <x v="0"/>
    <n v="374"/>
    <s v="Alex"/>
    <s v="Garrod"/>
    <x v="3"/>
    <s v="Sen"/>
  </r>
  <r>
    <x v="0"/>
    <n v="376"/>
    <s v="Paul"/>
    <s v="Wishart"/>
    <x v="3"/>
    <s v="Sen"/>
  </r>
  <r>
    <x v="0"/>
    <n v="382"/>
    <s v="Jon"/>
    <s v="Clays"/>
    <x v="3"/>
    <s v="Sen"/>
  </r>
  <r>
    <x v="0"/>
    <n v="383"/>
    <s v="James"/>
    <s v="Hampshire"/>
    <x v="3"/>
    <s v="Sen"/>
  </r>
  <r>
    <x v="0"/>
    <n v="400"/>
    <s v="Stuart"/>
    <s v="Roberts"/>
    <x v="3"/>
    <s v="Sen"/>
  </r>
  <r>
    <x v="0"/>
    <n v="409"/>
    <s v="Todd"/>
    <s v="Leckie"/>
    <x v="3"/>
    <s v="Sen"/>
  </r>
  <r>
    <x v="0"/>
    <n v="410"/>
    <s v="Ash"/>
    <s v="Dorrington"/>
    <x v="3"/>
    <s v="Sen"/>
  </r>
  <r>
    <x v="0"/>
    <n v="417"/>
    <s v="Jamie"/>
    <s v="Corbett"/>
    <x v="3"/>
    <s v="Sen"/>
  </r>
  <r>
    <x v="0"/>
    <n v="421"/>
    <s v="Austen"/>
    <s v="Hunter"/>
    <x v="3"/>
    <s v="Sen"/>
  </r>
  <r>
    <x v="0"/>
    <n v="430"/>
    <s v="Steve"/>
    <s v="Selby"/>
    <x v="3"/>
    <s v="Sen"/>
  </r>
  <r>
    <x v="0"/>
    <n v="448"/>
    <s v="Matthew"/>
    <s v="Greenall"/>
    <x v="3"/>
    <s v="Sen"/>
  </r>
  <r>
    <x v="0"/>
    <n v="454"/>
    <s v="Sam"/>
    <s v="Peters"/>
    <x v="3"/>
    <s v="Sen"/>
  </r>
  <r>
    <x v="0"/>
    <n v="357"/>
    <s v="Conor"/>
    <s v="Hickey"/>
    <x v="3"/>
    <s v="Sen"/>
  </r>
  <r>
    <x v="0"/>
    <n v="314"/>
    <s v="Ali"/>
    <s v="Carter"/>
    <x v="3"/>
    <s v="Sen"/>
  </r>
  <r>
    <x v="0"/>
    <n v="335"/>
    <s v="Sam"/>
    <s v="Wade"/>
    <x v="3"/>
    <s v="Sen"/>
  </r>
  <r>
    <x v="0"/>
    <n v="377"/>
    <s v="Alex"/>
    <s v="Cruttenden"/>
    <x v="3"/>
    <s v="Sen"/>
  </r>
  <r>
    <x v="0"/>
    <n v="394"/>
    <s v="Jamie"/>
    <s v="Signy"/>
    <x v="3"/>
    <s v="Sen"/>
  </r>
  <r>
    <x v="0"/>
    <n v="359"/>
    <s v="Morris"/>
    <s v="Tarragano"/>
    <x v="4"/>
    <s v="Sen"/>
  </r>
  <r>
    <x v="0"/>
    <n v="342"/>
    <s v="Phil"/>
    <s v="Wallek"/>
    <x v="5"/>
    <s v="Sen"/>
  </r>
  <r>
    <x v="0"/>
    <n v="360"/>
    <s v="Jamie"/>
    <s v="Bedwell"/>
    <x v="6"/>
    <s v="Sen"/>
  </r>
  <r>
    <x v="0"/>
    <n v="419"/>
    <s v="Charlie"/>
    <s v="Levett"/>
    <x v="6"/>
    <s v="Sen"/>
  </r>
  <r>
    <x v="0"/>
    <n v="453"/>
    <s v="Lewis"/>
    <s v="Williams"/>
    <x v="6"/>
    <s v="Sen"/>
  </r>
  <r>
    <x v="0"/>
    <n v="418"/>
    <s v="Matthew"/>
    <s v="Dowle"/>
    <x v="6"/>
    <s v="Sen"/>
  </r>
  <r>
    <x v="0"/>
    <n v="440"/>
    <s v="Peter"/>
    <s v="Anderson"/>
    <x v="7"/>
    <s v="Sen"/>
  </r>
  <r>
    <x v="0"/>
    <n v="445"/>
    <s v="Tim"/>
    <s v="Brown"/>
    <x v="7"/>
    <s v="Sen"/>
  </r>
  <r>
    <x v="0"/>
    <n v="345"/>
    <s v="James"/>
    <s v="Baker"/>
    <x v="7"/>
    <s v="Sen"/>
  </r>
  <r>
    <x v="0"/>
    <n v="401"/>
    <s v="Jim"/>
    <s v="Garland"/>
    <x v="7"/>
    <s v="Sen"/>
  </r>
  <r>
    <x v="0"/>
    <n v="413"/>
    <s v="Ned"/>
    <s v="Potter"/>
    <x v="7"/>
    <s v="Sen"/>
  </r>
  <r>
    <x v="0"/>
    <n v="425"/>
    <s v="Ben"/>
    <s v="Morton"/>
    <x v="7"/>
    <s v="Sen"/>
  </r>
  <r>
    <x v="0"/>
    <n v="462"/>
    <s v="Harry"/>
    <s v="Leleu"/>
    <x v="7"/>
    <s v="Sen"/>
  </r>
  <r>
    <x v="0"/>
    <n v="463"/>
    <s v="Chris"/>
    <s v="West"/>
    <x v="7"/>
    <s v="Sen"/>
  </r>
  <r>
    <x v="0"/>
    <n v="332"/>
    <s v="Hugo"/>
    <s v="Hewitt"/>
    <x v="8"/>
    <s v="Sen"/>
  </r>
  <r>
    <x v="0"/>
    <n v="350"/>
    <s v="Michal"/>
    <s v="Blaszczuk"/>
    <x v="8"/>
    <s v="Sen"/>
  </r>
  <r>
    <x v="0"/>
    <n v="395"/>
    <s v="Kieran"/>
    <s v="Barnes"/>
    <x v="8"/>
    <s v="Sen"/>
  </r>
  <r>
    <x v="0"/>
    <n v="347"/>
    <s v="Neil"/>
    <s v="Boniface"/>
    <x v="8"/>
    <s v="Sen"/>
  </r>
  <r>
    <x v="0"/>
    <n v="348"/>
    <s v="Daniel"/>
    <s v="Stevens"/>
    <x v="8"/>
    <s v="Sen"/>
  </r>
  <r>
    <x v="0"/>
    <n v="349"/>
    <s v="David"/>
    <s v="Tibbals"/>
    <x v="8"/>
    <s v="Sen"/>
  </r>
  <r>
    <x v="0"/>
    <n v="353"/>
    <s v="Simon"/>
    <s v="Powell"/>
    <x v="8"/>
    <s v="Sen"/>
  </r>
  <r>
    <x v="0"/>
    <n v="358"/>
    <s v="James"/>
    <s v="Tombs"/>
    <x v="8"/>
    <s v="Sen"/>
  </r>
  <r>
    <x v="0"/>
    <n v="452"/>
    <s v="Tim"/>
    <s v="Kimber"/>
    <x v="8"/>
    <s v="Sen"/>
  </r>
  <r>
    <x v="0"/>
    <n v="455"/>
    <s v="James"/>
    <s v="Westlake"/>
    <x v="8"/>
    <s v="Sen"/>
  </r>
  <r>
    <x v="0"/>
    <n v="456"/>
    <s v="David"/>
    <s v="Bull"/>
    <x v="8"/>
    <s v="Sen"/>
  </r>
  <r>
    <x v="0"/>
    <n v="352"/>
    <s v="Thomas"/>
    <s v="Thayre"/>
    <x v="8"/>
    <s v="Sen"/>
  </r>
  <r>
    <x v="0"/>
    <n v="375"/>
    <s v="Dave"/>
    <s v="Beattie"/>
    <x v="8"/>
    <s v="Sen"/>
  </r>
  <r>
    <x v="0"/>
    <n v="381"/>
    <s v="Terence"/>
    <s v="Barnes"/>
    <x v="8"/>
    <s v="Sen"/>
  </r>
  <r>
    <x v="0"/>
    <n v="317"/>
    <s v="Paul"/>
    <s v="Luttman"/>
    <x v="9"/>
    <s v="Sen"/>
  </r>
  <r>
    <x v="0"/>
    <n v="336"/>
    <s v="Mark"/>
    <s v="Warwick"/>
    <x v="9"/>
    <s v="Sen"/>
  </r>
  <r>
    <x v="0"/>
    <n v="340"/>
    <s v="Martyn"/>
    <s v="Flint"/>
    <x v="9"/>
    <s v="Sen"/>
  </r>
  <r>
    <x v="0"/>
    <n v="379"/>
    <s v="Andrew"/>
    <s v="Kerr"/>
    <x v="9"/>
    <s v="Sen"/>
  </r>
  <r>
    <x v="0"/>
    <n v="458"/>
    <s v="Matthew"/>
    <s v="Sargent"/>
    <x v="10"/>
    <s v="Sen"/>
  </r>
  <r>
    <x v="0"/>
    <n v="354"/>
    <s v="Mike"/>
    <s v="Thompson"/>
    <x v="11"/>
    <s v="Sen"/>
  </r>
  <r>
    <x v="0"/>
    <n v="371"/>
    <s v="Stuart"/>
    <s v="Pelling"/>
    <x v="11"/>
    <s v="Sen"/>
  </r>
  <r>
    <x v="0"/>
    <n v="439"/>
    <s v="Richard"/>
    <s v="Davis"/>
    <x v="11"/>
    <s v="Sen"/>
  </r>
  <r>
    <x v="0"/>
    <n v="416"/>
    <s v="Richard"/>
    <s v="Jones"/>
    <x v="11"/>
    <s v="Sen"/>
  </r>
  <r>
    <x v="0"/>
    <n v="429"/>
    <s v="Carlton"/>
    <s v="Spears"/>
    <x v="11"/>
    <s v="Sen"/>
  </r>
  <r>
    <x v="0"/>
    <n v="442"/>
    <s v="Reg"/>
    <s v="Shirley"/>
    <x v="12"/>
    <s v="Sen"/>
  </r>
  <r>
    <x v="0"/>
    <n v="328"/>
    <s v="Luke"/>
    <s v="Youngs"/>
    <x v="13"/>
    <s v="Sen"/>
  </r>
  <r>
    <x v="0"/>
    <n v="378"/>
    <s v="Tim"/>
    <s v="Archer"/>
    <x v="13"/>
    <s v="Sen"/>
  </r>
  <r>
    <x v="0"/>
    <n v="380"/>
    <s v="Dylan"/>
    <s v="Jannetta"/>
    <x v="13"/>
    <s v="Sen"/>
  </r>
  <r>
    <x v="0"/>
    <n v="389"/>
    <s v="Jack"/>
    <s v="Madden"/>
    <x v="13"/>
    <s v="Sen"/>
  </r>
  <r>
    <x v="0"/>
    <n v="398"/>
    <s v="Chris"/>
    <s v="Brandt"/>
    <x v="13"/>
    <s v="Sen"/>
  </r>
  <r>
    <x v="0"/>
    <n v="404"/>
    <s v="Paul"/>
    <s v="McCleery"/>
    <x v="13"/>
    <s v="Sen"/>
  </r>
  <r>
    <x v="0"/>
    <n v="412"/>
    <s v="Rhys"/>
    <s v="Boorman"/>
    <x v="13"/>
    <s v="Sen"/>
  </r>
  <r>
    <x v="0"/>
    <n v="414"/>
    <s v="Daniel"/>
    <s v="Anderson"/>
    <x v="13"/>
    <s v="Sen"/>
  </r>
  <r>
    <x v="0"/>
    <n v="424"/>
    <s v="Ethan"/>
    <s v="Hodges"/>
    <x v="13"/>
    <s v="Sen"/>
  </r>
  <r>
    <x v="0"/>
    <n v="426"/>
    <s v="Dave"/>
    <s v="Turner"/>
    <x v="13"/>
    <s v="Sen"/>
  </r>
  <r>
    <x v="0"/>
    <n v="427"/>
    <s v="Sean"/>
    <s v="Parker-Harding"/>
    <x v="13"/>
    <s v="Sen"/>
  </r>
  <r>
    <x v="0"/>
    <n v="444"/>
    <s v="Colin"/>
    <s v="White"/>
    <x v="13"/>
    <s v="Sen"/>
  </r>
  <r>
    <x v="0"/>
    <n v="405"/>
    <s v="Nickolaj"/>
    <s v="Kennett"/>
    <x v="13"/>
    <s v="Sen"/>
  </r>
  <r>
    <x v="0"/>
    <n v="339"/>
    <s v="Mark"/>
    <s v="Goodman"/>
    <x v="14"/>
    <s v="Sen"/>
  </r>
  <r>
    <x v="0"/>
    <n v="337"/>
    <s v="Mark"/>
    <s v="Davies"/>
    <x v="15"/>
    <s v="Sen"/>
  </r>
  <r>
    <x v="0"/>
    <n v="384"/>
    <s v="Tim"/>
    <s v="Miller"/>
    <x v="15"/>
    <s v="Sen"/>
  </r>
  <r>
    <x v="0"/>
    <n v="441"/>
    <s v="Andy"/>
    <s v="Hind"/>
    <x v="15"/>
    <s v="Sen"/>
  </r>
  <r>
    <x v="0"/>
    <n v="447"/>
    <s v="Phillip"/>
    <s v="Koester"/>
    <x v="15"/>
    <s v="Sen"/>
  </r>
  <r>
    <x v="0"/>
    <n v="457"/>
    <s v="John"/>
    <s v="Stoddart"/>
    <x v="16"/>
    <s v="Sen"/>
  </r>
  <r>
    <x v="0"/>
    <n v="324"/>
    <s v="Jacob"/>
    <s v="Cann"/>
    <x v="17"/>
    <s v="Sen"/>
  </r>
  <r>
    <x v="0"/>
    <n v="351"/>
    <s v="Bradley"/>
    <s v="Burke"/>
    <x v="17"/>
    <s v="Sen"/>
  </r>
  <r>
    <x v="0"/>
    <n v="361"/>
    <s v="David"/>
    <s v="Maclean"/>
    <x v="17"/>
    <s v="Sen"/>
  </r>
  <r>
    <x v="0"/>
    <n v="397"/>
    <s v="Christopher"/>
    <s v="Lee"/>
    <x v="17"/>
    <s v="Sen"/>
  </r>
  <r>
    <x v="0"/>
    <n v="423"/>
    <s v="Stewart"/>
    <s v="Mackman"/>
    <x v="17"/>
    <s v="Sen"/>
  </r>
  <r>
    <x v="0"/>
    <n v="346"/>
    <s v="Luke"/>
    <s v="Triccas"/>
    <x v="17"/>
    <s v="Sen"/>
  </r>
  <r>
    <x v="0"/>
    <n v="369"/>
    <s v="Andy"/>
    <s v="Dunstan"/>
    <x v="17"/>
    <s v="Sen"/>
  </r>
  <r>
    <x v="0"/>
    <n v="386"/>
    <s v="Stephen"/>
    <s v="Cornford"/>
    <x v="18"/>
    <s v="Sen"/>
  </r>
  <r>
    <x v="0"/>
    <n v="451"/>
    <s v="Daniel"/>
    <s v="Russell"/>
    <x v="18"/>
    <s v="Sen"/>
  </r>
  <r>
    <x v="0"/>
    <n v="396"/>
    <s v="Paul"/>
    <s v="Bennett"/>
    <x v="18"/>
    <s v="Sen"/>
  </r>
  <r>
    <x v="0"/>
    <n v="319"/>
    <s v="Thomas"/>
    <s v="Gough"/>
    <x v="18"/>
    <s v="Sen"/>
  </r>
  <r>
    <x v="0"/>
    <n v="325"/>
    <s v="Tom"/>
    <s v="Brampton"/>
    <x v="18"/>
    <s v="Sen"/>
  </r>
  <r>
    <x v="0"/>
    <n v="341"/>
    <s v="Andrew"/>
    <s v="Edmonds"/>
    <x v="18"/>
    <s v="Sen"/>
  </r>
  <r>
    <x v="0"/>
    <n v="343"/>
    <s v="Barry"/>
    <s v="Buchanan"/>
    <x v="18"/>
    <s v="Sen"/>
  </r>
  <r>
    <x v="0"/>
    <n v="344"/>
    <s v="Terence"/>
    <s v="Puxty"/>
    <x v="18"/>
    <s v="Sen"/>
  </r>
  <r>
    <x v="0"/>
    <n v="364"/>
    <s v="Alfie"/>
    <s v="Johnstone"/>
    <x v="18"/>
    <s v="Sen"/>
  </r>
  <r>
    <x v="0"/>
    <n v="367"/>
    <s v="Matthew"/>
    <s v="Isden"/>
    <x v="18"/>
    <s v="Sen"/>
  </r>
  <r>
    <x v="0"/>
    <n v="368"/>
    <s v="Andrew"/>
    <s v="Batsford"/>
    <x v="18"/>
    <s v="Sen"/>
  </r>
  <r>
    <x v="0"/>
    <n v="385"/>
    <s v="Dan"/>
    <s v="Isted"/>
    <x v="18"/>
    <s v="Sen"/>
  </r>
  <r>
    <x v="0"/>
    <n v="388"/>
    <s v="Benji"/>
    <s v="Symes"/>
    <x v="18"/>
    <s v="Sen"/>
  </r>
  <r>
    <x v="0"/>
    <n v="391"/>
    <s v="Carl"/>
    <s v="Adams"/>
    <x v="18"/>
    <s v="Sen"/>
  </r>
  <r>
    <x v="0"/>
    <n v="392"/>
    <s v="Jamie"/>
    <s v="Webb"/>
    <x v="18"/>
    <s v="Sen"/>
  </r>
  <r>
    <x v="0"/>
    <n v="399"/>
    <s v="Carl"/>
    <s v="Essery"/>
    <x v="18"/>
    <s v="Sen"/>
  </r>
  <r>
    <x v="0"/>
    <n v="403"/>
    <s v="Kelvin"/>
    <s v="Horwill"/>
    <x v="18"/>
    <s v="Sen"/>
  </r>
  <r>
    <x v="0"/>
    <n v="406"/>
    <s v="Dean"/>
    <s v="Constable"/>
    <x v="18"/>
    <s v="Sen"/>
  </r>
  <r>
    <x v="0"/>
    <n v="408"/>
    <s v="Oliver"/>
    <s v="Carey"/>
    <x v="18"/>
    <s v="Sen"/>
  </r>
  <r>
    <x v="0"/>
    <n v="411"/>
    <s v="Nathan"/>
    <s v="Thompson"/>
    <x v="18"/>
    <s v="Sen"/>
  </r>
  <r>
    <x v="0"/>
    <n v="356"/>
    <s v="Sam"/>
    <s v="Brown"/>
    <x v="18"/>
    <s v="Sen"/>
  </r>
  <r>
    <x v="0"/>
    <n v="372"/>
    <s v="Paul"/>
    <s v="Baxter"/>
    <x v="18"/>
    <s v="Sen"/>
  </r>
  <r>
    <x v="0"/>
    <n v="387"/>
    <s v="Jonathan"/>
    <s v="Hatch"/>
    <x v="18"/>
    <s v="Sen"/>
  </r>
  <r>
    <x v="0"/>
    <n v="450"/>
    <s v="Paul"/>
    <s v="Gallop"/>
    <x v="18"/>
    <s v="Sen"/>
  </r>
  <r>
    <x v="0"/>
    <n v="363"/>
    <s v="Jason"/>
    <s v="Wright"/>
    <x v="18"/>
    <s v="Sen"/>
  </r>
  <r>
    <x v="0"/>
    <n v="390"/>
    <s v="William"/>
    <s v="Carey"/>
    <x v="18"/>
    <s v="Sen"/>
  </r>
  <r>
    <x v="0"/>
    <n v="318"/>
    <s v="Dan"/>
    <s v="Pettitt"/>
    <x v="19"/>
    <s v="Sen"/>
  </r>
  <r>
    <x v="0"/>
    <n v="407"/>
    <s v="Charles"/>
    <s v="Taylor"/>
    <x v="20"/>
    <s v="Sen"/>
  </r>
  <r>
    <x v="0"/>
    <n v="316"/>
    <s v="Toby"/>
    <s v="Meanwell"/>
    <x v="20"/>
    <s v="Sen"/>
  </r>
  <r>
    <x v="0"/>
    <n v="320"/>
    <s v="Chris"/>
    <s v="Gilbert"/>
    <x v="20"/>
    <s v="Sen"/>
  </r>
  <r>
    <x v="0"/>
    <n v="322"/>
    <s v="Chris"/>
    <s v="Coffey"/>
    <x v="20"/>
    <s v="Sen"/>
  </r>
  <r>
    <x v="0"/>
    <n v="323"/>
    <s v="Ben"/>
    <s v="Pepler"/>
    <x v="20"/>
    <s v="Sen"/>
  </r>
  <r>
    <x v="0"/>
    <n v="327"/>
    <s v="Fred"/>
    <s v="Tasker"/>
    <x v="20"/>
    <s v="Sen"/>
  </r>
  <r>
    <x v="0"/>
    <n v="333"/>
    <s v="Dominic"/>
    <s v="Osman-Allu"/>
    <x v="20"/>
    <s v="Sen"/>
  </r>
  <r>
    <x v="0"/>
    <n v="355"/>
    <s v="Lewis"/>
    <s v="Sida"/>
    <x v="20"/>
    <s v="Sen"/>
  </r>
  <r>
    <x v="0"/>
    <n v="362"/>
    <s v="Simon"/>
    <s v="Carter"/>
    <x v="20"/>
    <s v="Sen"/>
  </r>
  <r>
    <x v="0"/>
    <n v="366"/>
    <s v="Adam"/>
    <s v="Vaughan"/>
    <x v="20"/>
    <s v="Sen"/>
  </r>
  <r>
    <x v="0"/>
    <n v="370"/>
    <s v="Will"/>
    <s v="Monnington"/>
    <x v="20"/>
    <s v="Sen"/>
  </r>
  <r>
    <x v="0"/>
    <n v="393"/>
    <s v="Thomas"/>
    <s v="Marchant"/>
    <x v="20"/>
    <s v="Sen"/>
  </r>
  <r>
    <x v="0"/>
    <n v="402"/>
    <s v="Jez"/>
    <s v="Davison"/>
    <x v="20"/>
    <s v="Sen"/>
  </r>
  <r>
    <x v="0"/>
    <n v="420"/>
    <s v="Colin"/>
    <s v="Bennett"/>
    <x v="20"/>
    <s v="Sen"/>
  </r>
  <r>
    <x v="0"/>
    <n v="443"/>
    <s v="Andrea"/>
    <s v="Sansottera"/>
    <x v="20"/>
    <s v="Sen"/>
  </r>
  <r>
    <x v="0"/>
    <n v="365"/>
    <s v="Dave"/>
    <s v="Dunstall"/>
    <x v="21"/>
    <s v="Sen"/>
  </r>
  <r>
    <x v="0"/>
    <n v="321"/>
    <s v="Duncan"/>
    <s v="Curtis"/>
    <x v="22"/>
    <s v="Sen"/>
  </r>
  <r>
    <x v="0"/>
    <n v="461"/>
    <s v="Nicholas"/>
    <s v="Dawson"/>
    <x v="23"/>
    <s v="Sen"/>
  </r>
  <r>
    <x v="1"/>
    <n v="490"/>
    <s v="Lindsay"/>
    <s v="Ibbott"/>
    <x v="6"/>
    <s v="Sen"/>
  </r>
  <r>
    <x v="1"/>
    <n v="480"/>
    <s v="Abigail"/>
    <s v="Bedwell"/>
    <x v="6"/>
    <s v="Sen"/>
  </r>
  <r>
    <x v="1"/>
    <n v="522"/>
    <s v="Johanna"/>
    <s v="Dowle"/>
    <x v="6"/>
    <s v="Sen"/>
  </r>
  <r>
    <x v="1"/>
    <n v="510"/>
    <s v="Manjula"/>
    <s v="Moon"/>
    <x v="2"/>
    <s v="Sen"/>
  </r>
  <r>
    <x v="1"/>
    <n v="479"/>
    <s v="Manjula"/>
    <s v="Moon"/>
    <x v="2"/>
    <s v="Sen"/>
  </r>
  <r>
    <x v="1"/>
    <n v="506"/>
    <s v="Gill"/>
    <s v="Bickle"/>
    <x v="2"/>
    <s v="Sen"/>
  </r>
  <r>
    <x v="1"/>
    <n v="507"/>
    <s v="Paula"/>
    <s v="Blackledge"/>
    <x v="2"/>
    <s v="Sen"/>
  </r>
  <r>
    <x v="1"/>
    <n v="508"/>
    <s v="Freya"/>
    <s v="Leman"/>
    <x v="2"/>
    <s v="Sen"/>
  </r>
  <r>
    <x v="1"/>
    <n v="509"/>
    <s v="Victoria"/>
    <s v="Alikhan"/>
    <x v="2"/>
    <s v="Sen"/>
  </r>
  <r>
    <x v="1"/>
    <n v="511"/>
    <s v="Jade"/>
    <s v="Elphick"/>
    <x v="2"/>
    <s v="Sen"/>
  </r>
  <r>
    <x v="1"/>
    <n v="512"/>
    <s v="Lydia"/>
    <s v="Growns"/>
    <x v="2"/>
    <s v="Sen"/>
  </r>
  <r>
    <x v="1"/>
    <n v="483"/>
    <s v="Sibel"/>
    <s v="Latchman"/>
    <x v="3"/>
    <s v="Sen"/>
  </r>
  <r>
    <x v="1"/>
    <n v="491"/>
    <s v="Sarah"/>
    <s v="Russell"/>
    <x v="3"/>
    <s v="Sen"/>
  </r>
  <r>
    <x v="1"/>
    <n v="493"/>
    <s v="Isabel"/>
    <s v="Norris"/>
    <x v="3"/>
    <s v="Sen"/>
  </r>
  <r>
    <x v="1"/>
    <n v="532"/>
    <s v="Amy"/>
    <s v="Davis"/>
    <x v="3"/>
    <s v="Sen"/>
  </r>
  <r>
    <x v="1"/>
    <n v="535"/>
    <s v="Amy"/>
    <s v="Gamblin"/>
    <x v="3"/>
    <s v="Sen"/>
  </r>
  <r>
    <x v="1"/>
    <n v="494"/>
    <s v="Valentina"/>
    <s v="Avella"/>
    <x v="3"/>
    <s v="Sen"/>
  </r>
  <r>
    <x v="1"/>
    <n v="469"/>
    <s v="Kath"/>
    <s v="Wallek"/>
    <x v="5"/>
    <s v="Sen"/>
  </r>
  <r>
    <x v="1"/>
    <n v="539"/>
    <s v="Gayle"/>
    <s v="Tyler"/>
    <x v="5"/>
    <s v="Sen"/>
  </r>
  <r>
    <x v="1"/>
    <n v="528"/>
    <s v="Nadia"/>
    <s v="Anderson"/>
    <x v="7"/>
    <s v="Sen"/>
  </r>
  <r>
    <x v="1"/>
    <n v="465"/>
    <s v="Wendy"/>
    <s v="Whelan"/>
    <x v="7"/>
    <s v="Sen"/>
  </r>
  <r>
    <x v="1"/>
    <n v="518"/>
    <s v="Amelia"/>
    <s v="Brown"/>
    <x v="8"/>
    <s v="Sen"/>
  </r>
  <r>
    <x v="1"/>
    <n v="486"/>
    <s v="Clare"/>
    <s v="Hall"/>
    <x v="9"/>
    <s v="Sen"/>
  </r>
  <r>
    <x v="1"/>
    <n v="516"/>
    <s v="Michele"/>
    <s v="Nixon"/>
    <x v="9"/>
    <s v="Sen"/>
  </r>
  <r>
    <x v="1"/>
    <n v="485"/>
    <s v="Laura"/>
    <s v="Seaman"/>
    <x v="11"/>
    <s v="Sen"/>
  </r>
  <r>
    <x v="1"/>
    <n v="487"/>
    <s v="Heather"/>
    <s v="Jenner"/>
    <x v="11"/>
    <s v="Sen"/>
  </r>
  <r>
    <x v="1"/>
    <n v="488"/>
    <s v="Sian"/>
    <s v="Pelling"/>
    <x v="11"/>
    <s v="Sen"/>
  </r>
  <r>
    <x v="1"/>
    <n v="496"/>
    <s v="Jennifer"/>
    <s v="Brown"/>
    <x v="11"/>
    <s v="Sen"/>
  </r>
  <r>
    <x v="1"/>
    <n v="525"/>
    <s v="Hannah"/>
    <s v="Spears"/>
    <x v="11"/>
    <s v="Sen"/>
  </r>
  <r>
    <x v="1"/>
    <n v="474"/>
    <s v="Sue"/>
    <s v="Fry"/>
    <x v="11"/>
    <s v="Sen"/>
  </r>
  <r>
    <x v="1"/>
    <n v="475"/>
    <s v="Liz"/>
    <s v="Lumber"/>
    <x v="11"/>
    <s v="Sen"/>
  </r>
  <r>
    <x v="1"/>
    <n v="500"/>
    <s v="Jemma"/>
    <s v="Crawford"/>
    <x v="11"/>
    <s v="Sen"/>
  </r>
  <r>
    <x v="1"/>
    <n v="530"/>
    <s v="luisa"/>
    <s v="Giammattei"/>
    <x v="12"/>
    <s v="Sen"/>
  </r>
  <r>
    <x v="1"/>
    <n v="315"/>
    <s v="Rachel"/>
    <s v="Hillman"/>
    <x v="24"/>
    <s v="Sen"/>
  </r>
  <r>
    <x v="1"/>
    <n v="489"/>
    <s v="Helen"/>
    <s v="O'Sullivan"/>
    <x v="24"/>
    <s v="Sen"/>
  </r>
  <r>
    <x v="1"/>
    <n v="527"/>
    <s v="Hannah"/>
    <s v="Deubert-Chapman"/>
    <x v="24"/>
    <s v="Sen"/>
  </r>
  <r>
    <x v="1"/>
    <n v="538"/>
    <s v="Samantha"/>
    <s v="Neame"/>
    <x v="24"/>
    <s v="Sen"/>
  </r>
  <r>
    <x v="1"/>
    <n v="499"/>
    <s v="Evgenia"/>
    <s v="Katsoni"/>
    <x v="24"/>
    <s v="Sen"/>
  </r>
  <r>
    <x v="1"/>
    <n v="497"/>
    <s v="Grace"/>
    <s v="Baker"/>
    <x v="13"/>
    <s v="Sen"/>
  </r>
  <r>
    <x v="1"/>
    <n v="470"/>
    <s v="Eileen"/>
    <s v="Beach"/>
    <x v="13"/>
    <s v="Sen"/>
  </r>
  <r>
    <x v="1"/>
    <n v="492"/>
    <s v="Lucy"/>
    <s v="Chatham"/>
    <x v="13"/>
    <s v="Sen"/>
  </r>
  <r>
    <x v="1"/>
    <n v="514"/>
    <s v="Amy"/>
    <s v="Rodway"/>
    <x v="13"/>
    <s v="Sen"/>
  </r>
  <r>
    <x v="1"/>
    <n v="533"/>
    <s v="Frances"/>
    <s v="Burnham"/>
    <x v="13"/>
    <s v="Sen"/>
  </r>
  <r>
    <x v="1"/>
    <n v="467"/>
    <s v="Katie"/>
    <s v="Arnold"/>
    <x v="13"/>
    <s v="Sen"/>
  </r>
  <r>
    <x v="1"/>
    <n v="505"/>
    <s v="Jenna"/>
    <s v="Levett"/>
    <x v="13"/>
    <s v="Sen"/>
  </r>
  <r>
    <x v="1"/>
    <n v="521"/>
    <s v="Rosy"/>
    <s v="Clements"/>
    <x v="13"/>
    <s v="Sen"/>
  </r>
  <r>
    <x v="1"/>
    <n v="466"/>
    <s v="Sarah"/>
    <s v="Hamilton"/>
    <x v="15"/>
    <s v="Sen"/>
  </r>
  <r>
    <x v="1"/>
    <n v="502"/>
    <s v="Shelagh"/>
    <s v="Robinson"/>
    <x v="15"/>
    <s v="Sen"/>
  </r>
  <r>
    <x v="1"/>
    <n v="519"/>
    <s v="Lindsey"/>
    <s v="Blain"/>
    <x v="15"/>
    <s v="Sen"/>
  </r>
  <r>
    <x v="1"/>
    <n v="526"/>
    <s v="Jacqueline"/>
    <s v="Barnes"/>
    <x v="15"/>
    <s v="Sen"/>
  </r>
  <r>
    <x v="1"/>
    <n v="529"/>
    <s v="Carys"/>
    <s v="Hind"/>
    <x v="15"/>
    <s v="Sen"/>
  </r>
  <r>
    <x v="1"/>
    <n v="531"/>
    <s v="Siobhan"/>
    <s v="Amer"/>
    <x v="15"/>
    <s v="Sen"/>
  </r>
  <r>
    <x v="1"/>
    <n v="537"/>
    <s v="Gemma"/>
    <s v="Morgan"/>
    <x v="15"/>
    <s v="Sen"/>
  </r>
  <r>
    <x v="1"/>
    <n v="517"/>
    <s v="Samantha"/>
    <s v="Ridley"/>
    <x v="15"/>
    <s v="Sen"/>
  </r>
  <r>
    <x v="1"/>
    <n v="534"/>
    <s v="Caroline"/>
    <s v="Mackey-Khursheed"/>
    <x v="15"/>
    <s v="Sen"/>
  </r>
  <r>
    <x v="1"/>
    <n v="495"/>
    <s v="Katherine"/>
    <s v="Buckeridge"/>
    <x v="15"/>
    <s v="Sen"/>
  </r>
  <r>
    <x v="1"/>
    <n v="468"/>
    <s v="Jenna Louise"/>
    <s v="French"/>
    <x v="18"/>
    <s v="Sen"/>
  </r>
  <r>
    <x v="1"/>
    <n v="484"/>
    <s v="Deborah"/>
    <s v="Read"/>
    <x v="18"/>
    <s v="Sen"/>
  </r>
  <r>
    <x v="1"/>
    <n v="498"/>
    <s v="Fiona"/>
    <s v="Norman-Brown"/>
    <x v="18"/>
    <s v="Sen"/>
  </r>
  <r>
    <x v="1"/>
    <n v="501"/>
    <s v="Sophie"/>
    <s v="McGoldrick"/>
    <x v="18"/>
    <s v="Sen"/>
  </r>
  <r>
    <x v="1"/>
    <n v="503"/>
    <s v="Rachael"/>
    <s v="Mulvey"/>
    <x v="18"/>
    <s v="Sen"/>
  </r>
  <r>
    <x v="1"/>
    <n v="513"/>
    <s v="Ivy"/>
    <s v="Buckland"/>
    <x v="18"/>
    <s v="Sen"/>
  </r>
  <r>
    <x v="1"/>
    <n v="515"/>
    <s v="Stacey"/>
    <s v="Clusker"/>
    <x v="18"/>
    <s v="Sen"/>
  </r>
  <r>
    <x v="1"/>
    <n v="536"/>
    <s v="MariA"/>
    <s v="Mitchell"/>
    <x v="18"/>
    <s v="Sen"/>
  </r>
  <r>
    <x v="1"/>
    <n v="482"/>
    <s v="Emma"/>
    <s v="Welch"/>
    <x v="18"/>
    <s v="Sen"/>
  </r>
  <r>
    <x v="1"/>
    <n v="504"/>
    <s v="Rebecca"/>
    <s v="Mabon"/>
    <x v="18"/>
    <s v="Sen"/>
  </r>
  <r>
    <x v="1"/>
    <n v="473"/>
    <s v="Lizzie"/>
    <s v="Keep"/>
    <x v="20"/>
    <s v="Sen"/>
  </r>
  <r>
    <x v="1"/>
    <n v="471"/>
    <s v="Emma"/>
    <s v="Navesey"/>
    <x v="20"/>
    <s v="Sen"/>
  </r>
  <r>
    <x v="1"/>
    <n v="472"/>
    <s v="Ellen"/>
    <s v="Brookes"/>
    <x v="20"/>
    <s v="Sen"/>
  </r>
  <r>
    <x v="1"/>
    <n v="476"/>
    <s v="Darja"/>
    <s v="Knotkova-Hanley"/>
    <x v="20"/>
    <s v="Sen"/>
  </r>
  <r>
    <x v="1"/>
    <n v="477"/>
    <s v="Emily"/>
    <s v="Proto"/>
    <x v="20"/>
    <s v="Sen"/>
  </r>
  <r>
    <x v="1"/>
    <n v="478"/>
    <s v="Megan"/>
    <s v="Taylor"/>
    <x v="20"/>
    <s v="Sen"/>
  </r>
  <r>
    <x v="1"/>
    <n v="481"/>
    <s v="Carole"/>
    <s v="Walters"/>
    <x v="20"/>
    <s v="Sen"/>
  </r>
  <r>
    <x v="1"/>
    <n v="524"/>
    <s v="Helen"/>
    <s v="Bowman"/>
    <x v="20"/>
    <s v="Sen"/>
  </r>
  <r>
    <x v="1"/>
    <n v="523"/>
    <s v="Fiona"/>
    <s v="Cullum"/>
    <x v="25"/>
    <s v="Sen"/>
  </r>
  <r>
    <x v="1"/>
    <n v="464"/>
    <s v="Nicole"/>
    <s v="Taylor"/>
    <x v="26"/>
    <s v="Sen"/>
  </r>
  <r>
    <x v="1"/>
    <n v="520"/>
    <s v="Verity"/>
    <s v="Hopkins"/>
    <x v="26"/>
    <s v="Sen"/>
  </r>
  <r>
    <x v="2"/>
    <n v="2"/>
    <s v="Oliver"/>
    <s v="Brophy"/>
    <x v="6"/>
    <s v="U11"/>
  </r>
  <r>
    <x v="2"/>
    <n v="10"/>
    <s v="William"/>
    <s v="Guy"/>
    <x v="6"/>
    <s v="U11"/>
  </r>
  <r>
    <x v="2"/>
    <n v="18"/>
    <s v="Taylor"/>
    <s v="Thom-Watts"/>
    <x v="2"/>
    <s v="U11"/>
  </r>
  <r>
    <x v="2"/>
    <n v="1"/>
    <s v="Eli"/>
    <s v="Clayton"/>
    <x v="2"/>
    <s v="U11"/>
  </r>
  <r>
    <x v="2"/>
    <n v="9"/>
    <s v="Elliott"/>
    <s v="Marini"/>
    <x v="2"/>
    <s v="U11"/>
  </r>
  <r>
    <x v="2"/>
    <n v="24"/>
    <s v="Joaquin"/>
    <s v="Perez Rork"/>
    <x v="2"/>
    <s v="U11"/>
  </r>
  <r>
    <x v="2"/>
    <n v="13"/>
    <s v="Ethan"/>
    <s v="Taites"/>
    <x v="2"/>
    <s v="U11"/>
  </r>
  <r>
    <x v="2"/>
    <n v="6"/>
    <s v="Otis"/>
    <s v="Lott"/>
    <x v="3"/>
    <s v="U11"/>
  </r>
  <r>
    <x v="2"/>
    <n v="23"/>
    <s v="Seif"/>
    <s v="El sakka"/>
    <x v="3"/>
    <s v="U11"/>
  </r>
  <r>
    <x v="2"/>
    <n v="4"/>
    <s v="Oliver"/>
    <s v="Aylward"/>
    <x v="8"/>
    <s v="U11"/>
  </r>
  <r>
    <x v="2"/>
    <n v="8"/>
    <s v="Byron"/>
    <s v="Roberts"/>
    <x v="11"/>
    <s v="U11"/>
  </r>
  <r>
    <x v="2"/>
    <n v="14"/>
    <s v="Fox"/>
    <s v="Andrews"/>
    <x v="11"/>
    <s v="U11"/>
  </r>
  <r>
    <x v="2"/>
    <n v="5"/>
    <s v="Joshua"/>
    <s v="Webster"/>
    <x v="11"/>
    <s v="U11"/>
  </r>
  <r>
    <x v="2"/>
    <n v="15"/>
    <s v="Dewi"/>
    <s v="Edwards"/>
    <x v="13"/>
    <s v="U11"/>
  </r>
  <r>
    <x v="2"/>
    <n v="20"/>
    <s v="Henry"/>
    <s v="Cooke"/>
    <x v="13"/>
    <s v="U11"/>
  </r>
  <r>
    <x v="2"/>
    <n v="21"/>
    <s v="Charlie"/>
    <s v="Cooke"/>
    <x v="13"/>
    <s v="U11"/>
  </r>
  <r>
    <x v="2"/>
    <n v="3"/>
    <s v="Rafael"/>
    <s v="Selby"/>
    <x v="15"/>
    <s v="U11"/>
  </r>
  <r>
    <x v="2"/>
    <n v="22"/>
    <s v="Yousif"/>
    <s v="Khursheed"/>
    <x v="15"/>
    <s v="U11"/>
  </r>
  <r>
    <x v="2"/>
    <n v="19"/>
    <s v="Jacob"/>
    <s v="Potts"/>
    <x v="17"/>
    <s v="U11"/>
  </r>
  <r>
    <x v="2"/>
    <n v="7"/>
    <s v="Rex"/>
    <s v="Hastings"/>
    <x v="20"/>
    <s v="U11"/>
  </r>
  <r>
    <x v="2"/>
    <n v="16"/>
    <s v="William"/>
    <s v="Standing"/>
    <x v="27"/>
    <s v="U11"/>
  </r>
  <r>
    <x v="2"/>
    <n v="17"/>
    <s v="Tommy"/>
    <s v="O'Neill"/>
    <x v="27"/>
    <s v="U11"/>
  </r>
  <r>
    <x v="2"/>
    <n v="11"/>
    <s v="Luke"/>
    <s v="Monk"/>
    <x v="27"/>
    <s v="U11"/>
  </r>
  <r>
    <x v="2"/>
    <n v="12"/>
    <s v="Rupert"/>
    <s v="Palmer"/>
    <x v="27"/>
    <s v="U11"/>
  </r>
  <r>
    <x v="3"/>
    <n v="541"/>
    <s v="Annabel"/>
    <s v="Axford"/>
    <x v="15"/>
    <s v="U11"/>
  </r>
  <r>
    <x v="3"/>
    <n v="50"/>
    <s v="Amelia"/>
    <s v="Dorrington"/>
    <x v="2"/>
    <s v="U11"/>
  </r>
  <r>
    <x v="3"/>
    <n v="48"/>
    <s v="Mia"/>
    <s v="Diacci"/>
    <x v="2"/>
    <s v="U11"/>
  </r>
  <r>
    <x v="3"/>
    <n v="25"/>
    <s v="Bobbie"/>
    <s v="Murray"/>
    <x v="2"/>
    <s v="U11"/>
  </r>
  <r>
    <x v="3"/>
    <n v="26"/>
    <s v="Esme"/>
    <s v="Murray"/>
    <x v="2"/>
    <s v="U11"/>
  </r>
  <r>
    <x v="3"/>
    <n v="30"/>
    <s v="Betty"/>
    <s v="Grice"/>
    <x v="2"/>
    <s v="U11"/>
  </r>
  <r>
    <x v="3"/>
    <n v="41"/>
    <s v="Seren"/>
    <s v="Rowe"/>
    <x v="2"/>
    <s v="U11"/>
  </r>
  <r>
    <x v="3"/>
    <n v="38"/>
    <s v="Gracie"/>
    <s v="Fox"/>
    <x v="2"/>
    <s v="U11"/>
  </r>
  <r>
    <x v="3"/>
    <n v="42"/>
    <s v="Skye"/>
    <s v="Widdows"/>
    <x v="2"/>
    <s v="U11"/>
  </r>
  <r>
    <x v="3"/>
    <n v="37"/>
    <s v="Carrie"/>
    <s v="Ellis"/>
    <x v="3"/>
    <s v="U11"/>
  </r>
  <r>
    <x v="3"/>
    <n v="47"/>
    <s v="Sophie"/>
    <s v="Walton"/>
    <x v="3"/>
    <s v="U11"/>
  </r>
  <r>
    <x v="3"/>
    <n v="51"/>
    <s v="Iris"/>
    <s v="Hunter"/>
    <x v="3"/>
    <s v="U11"/>
  </r>
  <r>
    <x v="3"/>
    <n v="34"/>
    <s v="Stella"/>
    <s v="Gambie"/>
    <x v="3"/>
    <s v="U11"/>
  </r>
  <r>
    <x v="3"/>
    <n v="52"/>
    <s v="RenÃ¨e"/>
    <s v="Daniels"/>
    <x v="8"/>
    <s v="U11"/>
  </r>
  <r>
    <x v="3"/>
    <n v="32"/>
    <s v="Sophie"/>
    <s v="Shaw"/>
    <x v="8"/>
    <s v="U11"/>
  </r>
  <r>
    <x v="3"/>
    <n v="33"/>
    <s v="Amelie"/>
    <s v="Whitehouse"/>
    <x v="8"/>
    <s v="U11"/>
  </r>
  <r>
    <x v="3"/>
    <n v="36"/>
    <s v="Ayana"/>
    <s v="Reid"/>
    <x v="11"/>
    <s v="U11"/>
  </r>
  <r>
    <x v="3"/>
    <n v="29"/>
    <s v="Lucienne"/>
    <s v="Simkiss-Day"/>
    <x v="13"/>
    <s v="U11"/>
  </r>
  <r>
    <x v="3"/>
    <n v="53"/>
    <s v="Bella"/>
    <s v="Taylor"/>
    <x v="13"/>
    <s v="U11"/>
  </r>
  <r>
    <x v="3"/>
    <n v="40"/>
    <s v="Olivia"/>
    <s v="Henham"/>
    <x v="13"/>
    <s v="U11"/>
  </r>
  <r>
    <x v="3"/>
    <n v="35"/>
    <s v="Connie"/>
    <s v="Davis"/>
    <x v="13"/>
    <s v="U11"/>
  </r>
  <r>
    <x v="3"/>
    <n v="46"/>
    <s v="Alyssa"/>
    <s v="Cornford"/>
    <x v="18"/>
    <s v="U11"/>
  </r>
  <r>
    <x v="3"/>
    <n v="27"/>
    <s v="Florence"/>
    <s v="Tewkesbury"/>
    <x v="18"/>
    <s v="U11"/>
  </r>
  <r>
    <x v="3"/>
    <n v="28"/>
    <s v="Isabella"/>
    <s v="Buchanan"/>
    <x v="18"/>
    <s v="U11"/>
  </r>
  <r>
    <x v="3"/>
    <n v="39"/>
    <s v="Antalia"/>
    <s v="Cole"/>
    <x v="18"/>
    <s v="U11"/>
  </r>
  <r>
    <x v="3"/>
    <n v="43"/>
    <s v="Nixie"/>
    <s v="Webb"/>
    <x v="18"/>
    <s v="U11"/>
  </r>
  <r>
    <x v="3"/>
    <n v="45"/>
    <s v="Olivia"/>
    <s v="Collins"/>
    <x v="18"/>
    <s v="U11"/>
  </r>
  <r>
    <x v="3"/>
    <n v="49"/>
    <s v="Tera"/>
    <s v="Buckland"/>
    <x v="18"/>
    <s v="U11"/>
  </r>
  <r>
    <x v="3"/>
    <n v="31"/>
    <s v="Amelia"/>
    <s v="Skelton"/>
    <x v="18"/>
    <s v="U11"/>
  </r>
  <r>
    <x v="3"/>
    <n v="44"/>
    <s v="Ava"/>
    <s v="Morrissy"/>
    <x v="18"/>
    <s v="U11"/>
  </r>
  <r>
    <x v="4"/>
    <n v="58"/>
    <s v="Oscar"/>
    <s v="Fry"/>
    <x v="6"/>
    <s v="U13"/>
  </r>
  <r>
    <x v="4"/>
    <n v="84"/>
    <s v="Max"/>
    <s v="Perry"/>
    <x v="6"/>
    <s v="U13"/>
  </r>
  <r>
    <x v="4"/>
    <n v="73"/>
    <s v="Ewan"/>
    <s v="Delgado-Howell"/>
    <x v="6"/>
    <s v="U13"/>
  </r>
  <r>
    <x v="4"/>
    <n v="54"/>
    <s v="Saul"/>
    <s v="Bennett"/>
    <x v="2"/>
    <s v="U13"/>
  </r>
  <r>
    <x v="4"/>
    <n v="60"/>
    <s v="Oliver"/>
    <s v="Goodman"/>
    <x v="2"/>
    <s v="U13"/>
  </r>
  <r>
    <x v="4"/>
    <n v="78"/>
    <s v="Toby"/>
    <s v="Salazar"/>
    <x v="2"/>
    <s v="U13"/>
  </r>
  <r>
    <x v="4"/>
    <n v="56"/>
    <s v="Raphael"/>
    <s v="Kelly"/>
    <x v="2"/>
    <s v="U13"/>
  </r>
  <r>
    <x v="4"/>
    <n v="92"/>
    <s v="Sammy"/>
    <s v="Harkin"/>
    <x v="2"/>
    <s v="U13"/>
  </r>
  <r>
    <x v="4"/>
    <n v="57"/>
    <s v="George"/>
    <s v="Gilbert"/>
    <x v="2"/>
    <s v="U13"/>
  </r>
  <r>
    <x v="4"/>
    <n v="80"/>
    <s v="George"/>
    <s v="Gilbert"/>
    <x v="2"/>
    <s v="U13"/>
  </r>
  <r>
    <x v="4"/>
    <n v="63"/>
    <s v="Louis"/>
    <s v="Ashworth"/>
    <x v="2"/>
    <s v="U13"/>
  </r>
  <r>
    <x v="4"/>
    <n v="81"/>
    <s v="Jude"/>
    <s v="Porter"/>
    <x v="2"/>
    <s v="U13"/>
  </r>
  <r>
    <x v="4"/>
    <n v="55"/>
    <s v="Alex"/>
    <s v="Roberts"/>
    <x v="2"/>
    <s v="U13"/>
  </r>
  <r>
    <x v="4"/>
    <n v="70"/>
    <s v="Samuel"/>
    <s v="Oakden"/>
    <x v="2"/>
    <s v="U13"/>
  </r>
  <r>
    <x v="4"/>
    <n v="59"/>
    <s v="Joshua"/>
    <s v="Hopper"/>
    <x v="3"/>
    <s v="U13"/>
  </r>
  <r>
    <x v="4"/>
    <n v="67"/>
    <s v="Louie"/>
    <s v="Pegley"/>
    <x v="3"/>
    <s v="U13"/>
  </r>
  <r>
    <x v="4"/>
    <n v="74"/>
    <s v="Lewis"/>
    <s v="Wilby"/>
    <x v="3"/>
    <s v="U13"/>
  </r>
  <r>
    <x v="4"/>
    <n v="88"/>
    <s v="Mathew"/>
    <s v="Cheeseman"/>
    <x v="3"/>
    <s v="U13"/>
  </r>
  <r>
    <x v="4"/>
    <n v="89"/>
    <s v="Christopher"/>
    <s v="Cheeseman"/>
    <x v="3"/>
    <s v="U13"/>
  </r>
  <r>
    <x v="4"/>
    <n v="66"/>
    <s v="Dara"/>
    <s v="Hickey"/>
    <x v="3"/>
    <s v="U13"/>
  </r>
  <r>
    <x v="4"/>
    <n v="93"/>
    <s v="Stanley"/>
    <s v="Wilkes"/>
    <x v="7"/>
    <s v="U13"/>
  </r>
  <r>
    <x v="4"/>
    <n v="96"/>
    <s v="Ivo"/>
    <s v="Edgar"/>
    <x v="7"/>
    <s v="U13"/>
  </r>
  <r>
    <x v="4"/>
    <n v="97"/>
    <s v="Daniel"/>
    <s v="Ellis"/>
    <x v="7"/>
    <s v="U13"/>
  </r>
  <r>
    <x v="4"/>
    <n v="94"/>
    <s v="Matthew"/>
    <s v="Mainwaring"/>
    <x v="7"/>
    <s v="U13"/>
  </r>
  <r>
    <x v="4"/>
    <n v="90"/>
    <s v="Harry"/>
    <s v="Dunne"/>
    <x v="7"/>
    <s v="U13"/>
  </r>
  <r>
    <x v="4"/>
    <n v="85"/>
    <s v="Joseph"/>
    <s v="Denslow"/>
    <x v="8"/>
    <s v="U13"/>
  </r>
  <r>
    <x v="4"/>
    <n v="71"/>
    <s v="Ewan"/>
    <s v="Roy-Macleod"/>
    <x v="8"/>
    <s v="U13"/>
  </r>
  <r>
    <x v="4"/>
    <n v="86"/>
    <s v="Harry"/>
    <s v="Duvergier"/>
    <x v="8"/>
    <s v="U13"/>
  </r>
  <r>
    <x v="4"/>
    <n v="77"/>
    <s v="Oliver"/>
    <s v="Maranzano"/>
    <x v="28"/>
    <s v="U13"/>
  </r>
  <r>
    <x v="4"/>
    <n v="64"/>
    <s v="Jonah"/>
    <s v="Messer"/>
    <x v="11"/>
    <s v="U13"/>
  </r>
  <r>
    <x v="4"/>
    <n v="87"/>
    <s v="Ben"/>
    <s v="Wright"/>
    <x v="11"/>
    <s v="U13"/>
  </r>
  <r>
    <x v="4"/>
    <n v="62"/>
    <s v="Fin"/>
    <s v="Lumber - Fry"/>
    <x v="11"/>
    <s v="U13"/>
  </r>
  <r>
    <x v="4"/>
    <n v="79"/>
    <s v="Tommie"/>
    <s v="Cunningham"/>
    <x v="13"/>
    <s v="U13"/>
  </r>
  <r>
    <x v="4"/>
    <n v="68"/>
    <s v="Noah"/>
    <s v="Blythe"/>
    <x v="15"/>
    <s v="U13"/>
  </r>
  <r>
    <x v="4"/>
    <n v="61"/>
    <s v="Freddy"/>
    <s v="Boniface"/>
    <x v="17"/>
    <s v="U13"/>
  </r>
  <r>
    <x v="4"/>
    <n v="69"/>
    <s v="Samuel"/>
    <s v="Sullivan"/>
    <x v="17"/>
    <s v="U13"/>
  </r>
  <r>
    <x v="4"/>
    <n v="76"/>
    <s v="Theo"/>
    <s v="Booth"/>
    <x v="18"/>
    <s v="U13"/>
  </r>
  <r>
    <x v="4"/>
    <n v="91"/>
    <s v="Zion"/>
    <s v="Okojie"/>
    <x v="18"/>
    <s v="U13"/>
  </r>
  <r>
    <x v="4"/>
    <n v="72"/>
    <s v="Archie"/>
    <s v="Hatch"/>
    <x v="18"/>
    <s v="U13"/>
  </r>
  <r>
    <x v="4"/>
    <n v="65"/>
    <s v="Michael"/>
    <s v="O'Connor"/>
    <x v="20"/>
    <s v="U13"/>
  </r>
  <r>
    <x v="4"/>
    <n v="82"/>
    <s v="Charlie"/>
    <s v="Perry"/>
    <x v="20"/>
    <s v="U13"/>
  </r>
  <r>
    <x v="4"/>
    <n v="75"/>
    <s v="Dylan"/>
    <s v="Pannell"/>
    <x v="23"/>
    <s v="U13"/>
  </r>
  <r>
    <x v="4"/>
    <n v="83"/>
    <s v="Jamie"/>
    <s v="Rowe"/>
    <x v="23"/>
    <s v="U13"/>
  </r>
  <r>
    <x v="4"/>
    <n v="95"/>
    <s v="Jacob"/>
    <s v="Grant"/>
    <x v="23"/>
    <s v="U13"/>
  </r>
  <r>
    <x v="5"/>
    <n v="121"/>
    <s v="Rosie"/>
    <s v="Delgado-Howell"/>
    <x v="6"/>
    <s v="U13"/>
  </r>
  <r>
    <x v="5"/>
    <n v="135"/>
    <s v="Isla"/>
    <s v="Heath"/>
    <x v="6"/>
    <s v="U13"/>
  </r>
  <r>
    <x v="5"/>
    <n v="132"/>
    <s v="Amy"/>
    <s v="Dowle"/>
    <x v="6"/>
    <s v="U13"/>
  </r>
  <r>
    <x v="5"/>
    <n v="102"/>
    <s v="Julieana"/>
    <s v="Walsh"/>
    <x v="2"/>
    <s v="U13"/>
  </r>
  <r>
    <x v="5"/>
    <n v="123"/>
    <s v="Angelina"/>
    <s v="Diacci"/>
    <x v="2"/>
    <s v="U13"/>
  </r>
  <r>
    <x v="5"/>
    <n v="126"/>
    <s v="Sophia"/>
    <s v="Kilburn"/>
    <x v="2"/>
    <s v="U13"/>
  </r>
  <r>
    <x v="5"/>
    <n v="99"/>
    <s v="Evie"/>
    <s v="Murray"/>
    <x v="2"/>
    <s v="U13"/>
  </r>
  <r>
    <x v="5"/>
    <n v="115"/>
    <s v="Lara"/>
    <s v="Cox"/>
    <x v="2"/>
    <s v="U13"/>
  </r>
  <r>
    <x v="5"/>
    <n v="120"/>
    <s v="Naomi"/>
    <s v="Crittenden"/>
    <x v="2"/>
    <s v="U13"/>
  </r>
  <r>
    <x v="5"/>
    <n v="101"/>
    <s v="Mia"/>
    <s v="Potton"/>
    <x v="2"/>
    <s v="U13"/>
  </r>
  <r>
    <x v="5"/>
    <n v="98"/>
    <s v="Elodie"/>
    <s v="Clayton"/>
    <x v="2"/>
    <s v="U13"/>
  </r>
  <r>
    <x v="5"/>
    <n v="116"/>
    <s v="Kira"/>
    <s v="Dunford"/>
    <x v="2"/>
    <s v="U13"/>
  </r>
  <r>
    <x v="5"/>
    <n v="117"/>
    <s v="Juliana"/>
    <s v="Christopherson"/>
    <x v="2"/>
    <s v="U13"/>
  </r>
  <r>
    <x v="5"/>
    <n v="119"/>
    <s v="Isabella"/>
    <s v="paulson-Jones"/>
    <x v="3"/>
    <s v="U13"/>
  </r>
  <r>
    <x v="5"/>
    <n v="100"/>
    <s v="Katherine"/>
    <s v="Haslip"/>
    <x v="3"/>
    <s v="U13"/>
  </r>
  <r>
    <x v="5"/>
    <n v="111"/>
    <s v="Rose"/>
    <s v="Pemberton"/>
    <x v="7"/>
    <s v="U13"/>
  </r>
  <r>
    <x v="5"/>
    <n v="137"/>
    <s v="Elodie"/>
    <s v="Hill"/>
    <x v="7"/>
    <s v="U13"/>
  </r>
  <r>
    <x v="5"/>
    <n v="136"/>
    <s v="Iona"/>
    <s v="Sherwood"/>
    <x v="7"/>
    <s v="U13"/>
  </r>
  <r>
    <x v="5"/>
    <n v="138"/>
    <s v="Grace"/>
    <s v="Howarth"/>
    <x v="7"/>
    <s v="U13"/>
  </r>
  <r>
    <x v="5"/>
    <n v="139"/>
    <s v="Molly"/>
    <s v="Smithers"/>
    <x v="7"/>
    <s v="U13"/>
  </r>
  <r>
    <x v="5"/>
    <n v="104"/>
    <s v="Bibi"/>
    <s v="Webb"/>
    <x v="8"/>
    <s v="U13"/>
  </r>
  <r>
    <x v="5"/>
    <n v="105"/>
    <s v="Callie"/>
    <s v="Goodbourn"/>
    <x v="8"/>
    <s v="U13"/>
  </r>
  <r>
    <x v="5"/>
    <n v="106"/>
    <s v="Jennifer"/>
    <s v="Klein"/>
    <x v="8"/>
    <s v="U13"/>
  </r>
  <r>
    <x v="5"/>
    <n v="107"/>
    <s v="Elsie"/>
    <s v="Whyman"/>
    <x v="8"/>
    <s v="U13"/>
  </r>
  <r>
    <x v="5"/>
    <n v="134"/>
    <s v="Leah"/>
    <s v="Barden"/>
    <x v="8"/>
    <s v="U13"/>
  </r>
  <r>
    <x v="5"/>
    <n v="108"/>
    <s v="Raya"/>
    <s v="Petrova"/>
    <x v="11"/>
    <s v="U13"/>
  </r>
  <r>
    <x v="5"/>
    <n v="113"/>
    <s v="Freda"/>
    <s v="Pearce"/>
    <x v="11"/>
    <s v="U13"/>
  </r>
  <r>
    <x v="5"/>
    <n v="118"/>
    <s v="Katherine"/>
    <s v="Brown"/>
    <x v="11"/>
    <s v="U13"/>
  </r>
  <r>
    <x v="5"/>
    <n v="124"/>
    <s v="Lexie"/>
    <s v="Mclean"/>
    <x v="11"/>
    <s v="U13"/>
  </r>
  <r>
    <x v="5"/>
    <n v="127"/>
    <s v="Maylie"/>
    <s v="Cunningham"/>
    <x v="13"/>
    <s v="U13"/>
  </r>
  <r>
    <x v="5"/>
    <n v="133"/>
    <s v="Amy"/>
    <s v="Hunneman"/>
    <x v="13"/>
    <s v="U13"/>
  </r>
  <r>
    <x v="5"/>
    <n v="103"/>
    <s v="Eden"/>
    <s v="Arnold"/>
    <x v="13"/>
    <s v="U13"/>
  </r>
  <r>
    <x v="5"/>
    <n v="112"/>
    <s v="Talia"/>
    <s v="Davis"/>
    <x v="13"/>
    <s v="U13"/>
  </r>
  <r>
    <x v="5"/>
    <n v="131"/>
    <s v="Lily"/>
    <s v="Clements"/>
    <x v="13"/>
    <s v="U13"/>
  </r>
  <r>
    <x v="5"/>
    <n v="109"/>
    <s v="Izzy"/>
    <s v="Wheeler"/>
    <x v="17"/>
    <s v="U13"/>
  </r>
  <r>
    <x v="5"/>
    <n v="128"/>
    <s v="Isabella"/>
    <s v="Jestico"/>
    <x v="17"/>
    <s v="U13"/>
  </r>
  <r>
    <x v="5"/>
    <n v="114"/>
    <s v="Daisy"/>
    <s v="Welch"/>
    <x v="18"/>
    <s v="U13"/>
  </r>
  <r>
    <x v="5"/>
    <n v="122"/>
    <s v="Sophia"/>
    <s v="Collins"/>
    <x v="18"/>
    <s v="U13"/>
  </r>
  <r>
    <x v="5"/>
    <n v="125"/>
    <s v="Megan"/>
    <s v="Hopkins-Parry"/>
    <x v="18"/>
    <s v="U13"/>
  </r>
  <r>
    <x v="5"/>
    <n v="110"/>
    <s v="Florence"/>
    <s v="Tuesday"/>
    <x v="20"/>
    <s v="U13"/>
  </r>
  <r>
    <x v="5"/>
    <n v="130"/>
    <s v="Maddie"/>
    <s v="Songhurst"/>
    <x v="27"/>
    <s v="U13"/>
  </r>
  <r>
    <x v="5"/>
    <n v="129"/>
    <s v="Mylie"/>
    <s v="Corbett"/>
    <x v="27"/>
    <s v="U13"/>
  </r>
  <r>
    <x v="6"/>
    <n v="181"/>
    <s v="James"/>
    <s v="Polton"/>
    <x v="6"/>
    <s v="U15"/>
  </r>
  <r>
    <x v="6"/>
    <n v="142"/>
    <s v="Oliver"/>
    <s v="Holt"/>
    <x v="2"/>
    <s v="U15"/>
  </r>
  <r>
    <x v="6"/>
    <n v="147"/>
    <s v="Finlay"/>
    <s v="Goodman"/>
    <x v="2"/>
    <s v="U15"/>
  </r>
  <r>
    <x v="6"/>
    <n v="176"/>
    <s v="Rory"/>
    <s v="Monti"/>
    <x v="2"/>
    <s v="U15"/>
  </r>
  <r>
    <x v="6"/>
    <n v="177"/>
    <s v="Freddie"/>
    <s v="Matthews"/>
    <x v="2"/>
    <s v="U15"/>
  </r>
  <r>
    <x v="6"/>
    <n v="146"/>
    <s v="Sonny"/>
    <s v="Ryder"/>
    <x v="2"/>
    <s v="U15"/>
  </r>
  <r>
    <x v="6"/>
    <n v="173"/>
    <s v="Lewis"/>
    <s v="Kemp"/>
    <x v="2"/>
    <s v="U15"/>
  </r>
  <r>
    <x v="6"/>
    <n v="141"/>
    <s v="Rowan"/>
    <s v="Curtis"/>
    <x v="2"/>
    <s v="U15"/>
  </r>
  <r>
    <x v="6"/>
    <n v="186"/>
    <s v="Llouis"/>
    <s v="Muir"/>
    <x v="2"/>
    <s v="U15"/>
  </r>
  <r>
    <x v="6"/>
    <n v="153"/>
    <s v="Freddie-Ray"/>
    <s v="Vowles"/>
    <x v="2"/>
    <s v="U15"/>
  </r>
  <r>
    <x v="6"/>
    <n v="143"/>
    <s v="Thomas"/>
    <s v="Barnett"/>
    <x v="2"/>
    <s v="U15"/>
  </r>
  <r>
    <x v="6"/>
    <n v="540"/>
    <s v="John "/>
    <s v="Clayton"/>
    <x v="8"/>
    <s v="U15"/>
  </r>
  <r>
    <x v="6"/>
    <n v="140"/>
    <s v="Jude"/>
    <s v="Clayton"/>
    <x v="2"/>
    <s v="U15"/>
  </r>
  <r>
    <x v="6"/>
    <n v="183"/>
    <s v="Reuben"/>
    <s v="Omran"/>
    <x v="2"/>
    <s v="U15"/>
  </r>
  <r>
    <x v="6"/>
    <n v="149"/>
    <s v="Matthew"/>
    <s v="Noakes"/>
    <x v="3"/>
    <s v="U15"/>
  </r>
  <r>
    <x v="6"/>
    <n v="150"/>
    <s v="Owen"/>
    <s v="Wallek"/>
    <x v="3"/>
    <s v="U15"/>
  </r>
  <r>
    <x v="6"/>
    <n v="156"/>
    <s v="Vincent"/>
    <s v="Pegley"/>
    <x v="3"/>
    <s v="U15"/>
  </r>
  <r>
    <x v="6"/>
    <n v="160"/>
    <s v="Raphael"/>
    <s v="Reed"/>
    <x v="3"/>
    <s v="U15"/>
  </r>
  <r>
    <x v="6"/>
    <n v="161"/>
    <s v="Max"/>
    <s v="Simpson"/>
    <x v="3"/>
    <s v="U15"/>
  </r>
  <r>
    <x v="6"/>
    <n v="167"/>
    <s v="Corbin"/>
    <s v="Bailey"/>
    <x v="3"/>
    <s v="U15"/>
  </r>
  <r>
    <x v="6"/>
    <n v="190"/>
    <s v="Alexander"/>
    <s v="Cheeseman"/>
    <x v="3"/>
    <s v="U15"/>
  </r>
  <r>
    <x v="6"/>
    <n v="164"/>
    <s v="Jamie"/>
    <s v="Harrison"/>
    <x v="3"/>
    <s v="U15"/>
  </r>
  <r>
    <x v="6"/>
    <n v="189"/>
    <s v="Henry"/>
    <s v="Stenning"/>
    <x v="3"/>
    <s v="U15"/>
  </r>
  <r>
    <x v="6"/>
    <n v="193"/>
    <s v="Alessandro"/>
    <s v="Schmitt"/>
    <x v="7"/>
    <s v="U15"/>
  </r>
  <r>
    <x v="6"/>
    <n v="194"/>
    <s v="Sam"/>
    <s v="Cato"/>
    <x v="7"/>
    <s v="U15"/>
  </r>
  <r>
    <x v="6"/>
    <n v="171"/>
    <s v="Noah"/>
    <s v="Collins"/>
    <x v="7"/>
    <s v="U15"/>
  </r>
  <r>
    <x v="6"/>
    <n v="170"/>
    <s v="Ben"/>
    <s v="Ward"/>
    <x v="7"/>
    <s v="U15"/>
  </r>
  <r>
    <x v="6"/>
    <n v="195"/>
    <s v="Monty"/>
    <s v="Hill"/>
    <x v="7"/>
    <s v="U15"/>
  </r>
  <r>
    <x v="6"/>
    <n v="196"/>
    <s v="Josh"/>
    <s v="Eaton"/>
    <x v="7"/>
    <s v="U15"/>
  </r>
  <r>
    <x v="6"/>
    <n v="179"/>
    <s v="Joshua"/>
    <s v="Dunne"/>
    <x v="7"/>
    <s v="U15"/>
  </r>
  <r>
    <x v="6"/>
    <n v="151"/>
    <s v="Samuel"/>
    <s v="Sprostranov"/>
    <x v="8"/>
    <s v="U15"/>
  </r>
  <r>
    <x v="6"/>
    <n v="152"/>
    <s v="Max"/>
    <s v="Webb"/>
    <x v="8"/>
    <s v="U15"/>
  </r>
  <r>
    <x v="6"/>
    <n v="166"/>
    <s v="Samuel"/>
    <s v="Davis"/>
    <x v="8"/>
    <s v="U15"/>
  </r>
  <r>
    <x v="6"/>
    <n v="184"/>
    <s v="Toby"/>
    <s v="Jenkins"/>
    <x v="8"/>
    <s v="U15"/>
  </r>
  <r>
    <x v="6"/>
    <n v="165"/>
    <s v="Ilya"/>
    <s v="Korchev"/>
    <x v="11"/>
    <s v="U15"/>
  </r>
  <r>
    <x v="6"/>
    <n v="159"/>
    <s v="Fintan"/>
    <s v="Pearce"/>
    <x v="11"/>
    <s v="U15"/>
  </r>
  <r>
    <x v="6"/>
    <n v="158"/>
    <s v="Teddy"/>
    <s v="Jones"/>
    <x v="11"/>
    <s v="U15"/>
  </r>
  <r>
    <x v="6"/>
    <n v="191"/>
    <s v="Kaleb"/>
    <s v="Berhane"/>
    <x v="11"/>
    <s v="U15"/>
  </r>
  <r>
    <x v="6"/>
    <n v="175"/>
    <s v="Toby"/>
    <s v="Booth"/>
    <x v="13"/>
    <s v="U15"/>
  </r>
  <r>
    <x v="6"/>
    <n v="178"/>
    <s v="Leighton"/>
    <s v="Semark"/>
    <x v="13"/>
    <s v="U15"/>
  </r>
  <r>
    <x v="6"/>
    <n v="192"/>
    <s v="Nate"/>
    <s v="Cahill"/>
    <x v="13"/>
    <s v="U15"/>
  </r>
  <r>
    <x v="6"/>
    <n v="169"/>
    <s v="Evelyn"/>
    <s v="Moynihan"/>
    <x v="13"/>
    <s v="U15"/>
  </r>
  <r>
    <x v="6"/>
    <n v="157"/>
    <s v="Finlay"/>
    <s v="Blythe"/>
    <x v="15"/>
    <s v="U15"/>
  </r>
  <r>
    <x v="6"/>
    <n v="187"/>
    <s v="Jonathan"/>
    <s v="Beckett"/>
    <x v="15"/>
    <s v="U15"/>
  </r>
  <r>
    <x v="6"/>
    <n v="162"/>
    <s v="Arun"/>
    <s v="Khursheed"/>
    <x v="15"/>
    <s v="U15"/>
  </r>
  <r>
    <x v="6"/>
    <n v="148"/>
    <s v="Thomas"/>
    <s v="Wood"/>
    <x v="17"/>
    <s v="U15"/>
  </r>
  <r>
    <x v="6"/>
    <n v="172"/>
    <s v="Tom"/>
    <s v="Hays"/>
    <x v="17"/>
    <s v="U15"/>
  </r>
  <r>
    <x v="6"/>
    <n v="188"/>
    <s v="Henry"/>
    <s v="Davison"/>
    <x v="17"/>
    <s v="U15"/>
  </r>
  <r>
    <x v="6"/>
    <n v="180"/>
    <s v="Harvey"/>
    <s v="Perry"/>
    <x v="20"/>
    <s v="U15"/>
  </r>
  <r>
    <x v="6"/>
    <n v="144"/>
    <s v="Isaac"/>
    <s v="Tarafder"/>
    <x v="20"/>
    <s v="U15"/>
  </r>
  <r>
    <x v="6"/>
    <n v="145"/>
    <s v="Theo"/>
    <s v="Tarafder"/>
    <x v="20"/>
    <s v="U15"/>
  </r>
  <r>
    <x v="6"/>
    <n v="154"/>
    <s v="Barney"/>
    <s v="Hastings"/>
    <x v="20"/>
    <s v="U15"/>
  </r>
  <r>
    <x v="6"/>
    <n v="155"/>
    <s v="Jack"/>
    <s v="Cooley"/>
    <x v="20"/>
    <s v="U15"/>
  </r>
  <r>
    <x v="6"/>
    <n v="163"/>
    <s v="George"/>
    <s v="Brooks"/>
    <x v="20"/>
    <s v="U15"/>
  </r>
  <r>
    <x v="6"/>
    <n v="174"/>
    <s v="Andrew"/>
    <s v="Martin"/>
    <x v="23"/>
    <s v="U15"/>
  </r>
  <r>
    <x v="6"/>
    <n v="182"/>
    <s v="Pippa"/>
    <s v="Sutcliffe"/>
    <x v="23"/>
    <s v="U15"/>
  </r>
  <r>
    <x v="6"/>
    <n v="185"/>
    <s v="Michael"/>
    <s v="Rowe"/>
    <x v="23"/>
    <s v="U15"/>
  </r>
  <r>
    <x v="6"/>
    <n v="168"/>
    <s v="Toby"/>
    <s v="Johnstone"/>
    <x v="23"/>
    <s v="U15"/>
  </r>
  <r>
    <x v="7"/>
    <n v="227"/>
    <s v="Mollie"/>
    <s v="Garman"/>
    <x v="6"/>
    <s v="U15"/>
  </r>
  <r>
    <x v="7"/>
    <n v="226"/>
    <s v="Ella"/>
    <s v="Perry"/>
    <x v="6"/>
    <s v="U15"/>
  </r>
  <r>
    <x v="7"/>
    <n v="237"/>
    <s v="Amelia"/>
    <s v="Parsons"/>
    <x v="6"/>
    <s v="U15"/>
  </r>
  <r>
    <x v="7"/>
    <n v="236"/>
    <s v="Sophie"/>
    <s v="Elliott"/>
    <x v="6"/>
    <s v="U15"/>
  </r>
  <r>
    <x v="7"/>
    <n v="222"/>
    <s v="Isla"/>
    <s v="Mccarthy"/>
    <x v="6"/>
    <s v="U15"/>
  </r>
  <r>
    <x v="7"/>
    <n v="218"/>
    <s v="Dulcie"/>
    <s v="Yelling"/>
    <x v="2"/>
    <s v="U15"/>
  </r>
  <r>
    <x v="7"/>
    <n v="234"/>
    <s v="Xanthe"/>
    <s v="Cox"/>
    <x v="2"/>
    <s v="U15"/>
  </r>
  <r>
    <x v="7"/>
    <n v="228"/>
    <s v="Marnie"/>
    <s v="Butler"/>
    <x v="2"/>
    <s v="U15"/>
  </r>
  <r>
    <x v="7"/>
    <n v="208"/>
    <s v="Rosie"/>
    <s v="Gasson"/>
    <x v="2"/>
    <s v="U15"/>
  </r>
  <r>
    <x v="7"/>
    <n v="199"/>
    <s v="Macy"/>
    <s v="Brooking"/>
    <x v="2"/>
    <s v="U15"/>
  </r>
  <r>
    <x v="7"/>
    <n v="214"/>
    <s v="Eleni"/>
    <s v="Pistolas"/>
    <x v="2"/>
    <s v="U15"/>
  </r>
  <r>
    <x v="7"/>
    <n v="219"/>
    <s v="Leily"/>
    <s v="Saadatzadeh"/>
    <x v="2"/>
    <s v="U15"/>
  </r>
  <r>
    <x v="7"/>
    <n v="220"/>
    <s v="Isla"/>
    <s v="Pursaill"/>
    <x v="2"/>
    <s v="U15"/>
  </r>
  <r>
    <x v="7"/>
    <n v="197"/>
    <s v="Imogen"/>
    <s v="Read"/>
    <x v="3"/>
    <s v="U15"/>
  </r>
  <r>
    <x v="7"/>
    <n v="212"/>
    <s v="Esme"/>
    <s v="Palmer-Malins"/>
    <x v="3"/>
    <s v="U15"/>
  </r>
  <r>
    <x v="7"/>
    <n v="229"/>
    <s v="Greta"/>
    <s v="Hunter"/>
    <x v="3"/>
    <s v="U15"/>
  </r>
  <r>
    <x v="7"/>
    <n v="233"/>
    <s v="Molly"/>
    <s v="Edwards"/>
    <x v="3"/>
    <s v="U15"/>
  </r>
  <r>
    <x v="7"/>
    <n v="206"/>
    <s v="Florence"/>
    <s v="Ingram"/>
    <x v="7"/>
    <s v="U15"/>
  </r>
  <r>
    <x v="7"/>
    <n v="211"/>
    <s v="Ela"/>
    <s v="Pemberton"/>
    <x v="7"/>
    <s v="U15"/>
  </r>
  <r>
    <x v="7"/>
    <n v="235"/>
    <s v="Carrie"/>
    <s v="Anelay"/>
    <x v="7"/>
    <s v="U15"/>
  </r>
  <r>
    <x v="7"/>
    <n v="213"/>
    <s v="Anya"/>
    <s v="Barrett"/>
    <x v="7"/>
    <s v="U15"/>
  </r>
  <r>
    <x v="7"/>
    <n v="232"/>
    <s v="Rihanon"/>
    <s v="Daniels"/>
    <x v="8"/>
    <s v="U15"/>
  </r>
  <r>
    <x v="7"/>
    <n v="201"/>
    <s v="Alice"/>
    <s v="Cox"/>
    <x v="8"/>
    <s v="U15"/>
  </r>
  <r>
    <x v="7"/>
    <n v="204"/>
    <s v="Kirsten"/>
    <s v="Goodbourn"/>
    <x v="8"/>
    <s v="U15"/>
  </r>
  <r>
    <x v="7"/>
    <n v="205"/>
    <s v="Stephanie"/>
    <s v="Shaw"/>
    <x v="8"/>
    <s v="U15"/>
  </r>
  <r>
    <x v="7"/>
    <n v="209"/>
    <s v="Francesca"/>
    <s v="Bell"/>
    <x v="8"/>
    <s v="U15"/>
  </r>
  <r>
    <x v="7"/>
    <n v="216"/>
    <s v="Isabelle"/>
    <s v="Chappell"/>
    <x v="11"/>
    <s v="U15"/>
  </r>
  <r>
    <x v="7"/>
    <n v="200"/>
    <s v="Rae"/>
    <s v="Le Fay"/>
    <x v="13"/>
    <s v="U15"/>
  </r>
  <r>
    <x v="7"/>
    <n v="202"/>
    <s v="Phoebe"/>
    <s v="Barham"/>
    <x v="13"/>
    <s v="U15"/>
  </r>
  <r>
    <x v="7"/>
    <n v="215"/>
    <s v="Rae"/>
    <s v="Le Fay"/>
    <x v="13"/>
    <s v="U15"/>
  </r>
  <r>
    <x v="7"/>
    <n v="223"/>
    <s v="Emily"/>
    <s v="Olliver"/>
    <x v="17"/>
    <s v="U15"/>
  </r>
  <r>
    <x v="7"/>
    <n v="198"/>
    <s v="Ava"/>
    <s v="James"/>
    <x v="20"/>
    <s v="U15"/>
  </r>
  <r>
    <x v="7"/>
    <n v="203"/>
    <s v="Darcy"/>
    <s v="Pring"/>
    <x v="20"/>
    <s v="U15"/>
  </r>
  <r>
    <x v="7"/>
    <n v="207"/>
    <s v="Esme"/>
    <s v="Stephenson"/>
    <x v="20"/>
    <s v="U15"/>
  </r>
  <r>
    <x v="7"/>
    <n v="210"/>
    <s v="Grace"/>
    <s v="Tuesday"/>
    <x v="20"/>
    <s v="U15"/>
  </r>
  <r>
    <x v="7"/>
    <n v="217"/>
    <s v="Emily"/>
    <s v="Carman"/>
    <x v="27"/>
    <s v="U15"/>
  </r>
  <r>
    <x v="7"/>
    <n v="221"/>
    <s v="Sophie"/>
    <s v="Hobbs"/>
    <x v="27"/>
    <s v="U15"/>
  </r>
  <r>
    <x v="7"/>
    <n v="230"/>
    <s v="Lillie"/>
    <s v="Hellyer"/>
    <x v="23"/>
    <s v="U15"/>
  </r>
  <r>
    <x v="7"/>
    <n v="231"/>
    <s v="Laila"/>
    <s v="Hellyer"/>
    <x v="23"/>
    <s v="U15"/>
  </r>
  <r>
    <x v="7"/>
    <n v="224"/>
    <s v="Freya"/>
    <s v="Lloyd"/>
    <x v="23"/>
    <s v="U15"/>
  </r>
  <r>
    <x v="7"/>
    <n v="225"/>
    <s v="Grace"/>
    <s v="Shearing"/>
    <x v="23"/>
    <s v="U15"/>
  </r>
  <r>
    <x v="8"/>
    <n v="259"/>
    <s v="Tom"/>
    <s v="Hutton"/>
    <x v="6"/>
    <s v="U17"/>
  </r>
  <r>
    <x v="8"/>
    <n v="251"/>
    <s v="Reuben"/>
    <s v="Whitfield"/>
    <x v="2"/>
    <s v="U17"/>
  </r>
  <r>
    <x v="8"/>
    <n v="260"/>
    <s v="Kit"/>
    <s v="Monti"/>
    <x v="2"/>
    <s v="U17"/>
  </r>
  <r>
    <x v="8"/>
    <n v="256"/>
    <s v="Henry"/>
    <s v="Yelling"/>
    <x v="2"/>
    <s v="U17"/>
  </r>
  <r>
    <x v="8"/>
    <n v="241"/>
    <s v="Jonathan"/>
    <s v="Martin"/>
    <x v="3"/>
    <s v="U17"/>
  </r>
  <r>
    <x v="8"/>
    <n v="262"/>
    <s v="Ben"/>
    <s v="Power"/>
    <x v="3"/>
    <s v="U17"/>
  </r>
  <r>
    <x v="8"/>
    <n v="249"/>
    <s v="Miles"/>
    <s v="Waterworth"/>
    <x v="3"/>
    <s v="U17"/>
  </r>
  <r>
    <x v="8"/>
    <n v="261"/>
    <s v="Finley"/>
    <s v="Jones"/>
    <x v="3"/>
    <s v="U17"/>
  </r>
  <r>
    <x v="8"/>
    <n v="264"/>
    <s v="Harvey"/>
    <s v="McGuiness"/>
    <x v="7"/>
    <s v="U17"/>
  </r>
  <r>
    <x v="8"/>
    <n v="265"/>
    <s v="Hal"/>
    <s v="Edgar"/>
    <x v="7"/>
    <s v="U17"/>
  </r>
  <r>
    <x v="8"/>
    <n v="266"/>
    <s v="Roberson"/>
    <s v="Fin"/>
    <x v="7"/>
    <s v="U17"/>
  </r>
  <r>
    <x v="8"/>
    <n v="244"/>
    <s v="Luke"/>
    <s v="Newton"/>
    <x v="8"/>
    <s v="U17"/>
  </r>
  <r>
    <x v="8"/>
    <n v="246"/>
    <s v="James"/>
    <s v="Jewell"/>
    <x v="11"/>
    <s v="U17"/>
  </r>
  <r>
    <x v="8"/>
    <n v="240"/>
    <s v="James"/>
    <s v="Stephen"/>
    <x v="11"/>
    <s v="U17"/>
  </r>
  <r>
    <x v="8"/>
    <n v="255"/>
    <s v="Benjamin"/>
    <s v="Brown"/>
    <x v="11"/>
    <s v="U17"/>
  </r>
  <r>
    <x v="8"/>
    <n v="243"/>
    <s v="Samuel"/>
    <s v="Fernley"/>
    <x v="15"/>
    <s v="U17"/>
  </r>
  <r>
    <x v="8"/>
    <n v="254"/>
    <s v="Samuel"/>
    <s v="Fernley"/>
    <x v="15"/>
    <s v="U17"/>
  </r>
  <r>
    <x v="8"/>
    <n v="239"/>
    <s v="Charlie"/>
    <s v="Ferris"/>
    <x v="17"/>
    <s v="U17"/>
  </r>
  <r>
    <x v="8"/>
    <n v="258"/>
    <s v="Ed"/>
    <s v="Cox"/>
    <x v="17"/>
    <s v="U17"/>
  </r>
  <r>
    <x v="8"/>
    <n v="242"/>
    <s v="Callum"/>
    <s v="Puxty"/>
    <x v="18"/>
    <s v="U17"/>
  </r>
  <r>
    <x v="8"/>
    <n v="238"/>
    <s v="Archie"/>
    <s v="Guppy"/>
    <x v="20"/>
    <s v="U17"/>
  </r>
  <r>
    <x v="8"/>
    <n v="245"/>
    <s v="Stan"/>
    <s v="Pendered"/>
    <x v="20"/>
    <s v="U17"/>
  </r>
  <r>
    <x v="8"/>
    <n v="247"/>
    <s v="Gabriel"/>
    <s v="Penrose"/>
    <x v="20"/>
    <s v="U17"/>
  </r>
  <r>
    <x v="8"/>
    <n v="252"/>
    <s v="Charlie"/>
    <s v="Wright"/>
    <x v="20"/>
    <s v="U17"/>
  </r>
  <r>
    <x v="8"/>
    <n v="253"/>
    <s v="Luke"/>
    <s v="Brooks"/>
    <x v="20"/>
    <s v="U17"/>
  </r>
  <r>
    <x v="8"/>
    <n v="248"/>
    <s v="Joe"/>
    <s v="van Nes"/>
    <x v="23"/>
    <s v="U17"/>
  </r>
  <r>
    <x v="8"/>
    <n v="250"/>
    <s v="Benjamin"/>
    <s v="Chambers"/>
    <x v="23"/>
    <s v="U17"/>
  </r>
  <r>
    <x v="8"/>
    <n v="257"/>
    <s v="Ethan"/>
    <s v="Neale"/>
    <x v="23"/>
    <s v="U17"/>
  </r>
  <r>
    <x v="8"/>
    <n v="263"/>
    <s v="Louise"/>
    <s v="Dobson"/>
    <x v="23"/>
    <s v="U17"/>
  </r>
  <r>
    <x v="9"/>
    <n v="275"/>
    <s v="Daisy"/>
    <s v="Burton"/>
    <x v="6"/>
    <s v="U17"/>
  </r>
  <r>
    <x v="9"/>
    <n v="277"/>
    <s v="Eadie"/>
    <s v="Yelling"/>
    <x v="2"/>
    <s v="U17"/>
  </r>
  <r>
    <x v="9"/>
    <n v="288"/>
    <s v="Tilly"/>
    <s v="Wilburn"/>
    <x v="2"/>
    <s v="U17"/>
  </r>
  <r>
    <x v="9"/>
    <n v="267"/>
    <s v="Allanah"/>
    <s v="Clayton"/>
    <x v="2"/>
    <s v="U17"/>
  </r>
  <r>
    <x v="9"/>
    <n v="273"/>
    <s v="Sofia"/>
    <s v="Akilade"/>
    <x v="3"/>
    <s v="U17"/>
  </r>
  <r>
    <x v="9"/>
    <n v="278"/>
    <s v="Nia"/>
    <s v="Simpkins"/>
    <x v="3"/>
    <s v="U17"/>
  </r>
  <r>
    <x v="9"/>
    <n v="287"/>
    <s v="Cerys"/>
    <s v="Dickinson"/>
    <x v="7"/>
    <s v="U17"/>
  </r>
  <r>
    <x v="9"/>
    <n v="281"/>
    <s v="Gemma"/>
    <s v="Appleton"/>
    <x v="7"/>
    <s v="U17"/>
  </r>
  <r>
    <x v="9"/>
    <n v="289"/>
    <s v="Marcie"/>
    <s v="Faggetter"/>
    <x v="7"/>
    <s v="U17"/>
  </r>
  <r>
    <x v="9"/>
    <n v="282"/>
    <s v="Isabelle"/>
    <s v="Isitt"/>
    <x v="7"/>
    <s v="U17"/>
  </r>
  <r>
    <x v="9"/>
    <n v="269"/>
    <s v="Amelia"/>
    <s v="Cox"/>
    <x v="8"/>
    <s v="U17"/>
  </r>
  <r>
    <x v="9"/>
    <n v="276"/>
    <s v="Yasmin"/>
    <s v="Kashdan"/>
    <x v="8"/>
    <s v="U17"/>
  </r>
  <r>
    <x v="9"/>
    <n v="271"/>
    <s v="Kayleigh"/>
    <s v="Oldfield"/>
    <x v="8"/>
    <s v="U17"/>
  </r>
  <r>
    <x v="9"/>
    <n v="286"/>
    <s v="Connie"/>
    <s v="Hannam"/>
    <x v="11"/>
    <s v="U17"/>
  </r>
  <r>
    <x v="9"/>
    <n v="272"/>
    <s v="Eleanor"/>
    <s v="Strevens"/>
    <x v="11"/>
    <s v="U17"/>
  </r>
  <r>
    <x v="9"/>
    <n v="279"/>
    <s v="Ellie"/>
    <s v="Mclean"/>
    <x v="11"/>
    <s v="U17"/>
  </r>
  <r>
    <x v="9"/>
    <n v="283"/>
    <s v="Kaitlin"/>
    <s v="Oreilly"/>
    <x v="13"/>
    <s v="U17"/>
  </r>
  <r>
    <x v="9"/>
    <n v="284"/>
    <s v="Talia"/>
    <s v="Cahill"/>
    <x v="13"/>
    <s v="U17"/>
  </r>
  <r>
    <x v="9"/>
    <n v="274"/>
    <s v="Sophie"/>
    <s v="Morris"/>
    <x v="17"/>
    <s v="U17"/>
  </r>
  <r>
    <x v="9"/>
    <n v="268"/>
    <s v="Isabel"/>
    <s v="Guirdham"/>
    <x v="20"/>
    <s v="U17"/>
  </r>
  <r>
    <x v="9"/>
    <n v="270"/>
    <s v="Harriet"/>
    <s v="Dray"/>
    <x v="20"/>
    <s v="U17"/>
  </r>
  <r>
    <x v="9"/>
    <n v="280"/>
    <s v="Amy"/>
    <s v="Davis"/>
    <x v="27"/>
    <s v="U17"/>
  </r>
  <r>
    <x v="9"/>
    <n v="285"/>
    <s v="Cerys"/>
    <s v="West"/>
    <x v="23"/>
    <s v="U17"/>
  </r>
  <r>
    <x v="10"/>
    <n v="300"/>
    <s v="Benedict"/>
    <s v="Noon"/>
    <x v="6"/>
    <s v="U20"/>
  </r>
  <r>
    <x v="10"/>
    <n v="298"/>
    <s v="Seb"/>
    <s v="Owers"/>
    <x v="2"/>
    <s v="U20"/>
  </r>
  <r>
    <x v="10"/>
    <n v="302"/>
    <s v="Liam"/>
    <s v="Dunne"/>
    <x v="3"/>
    <s v="U20"/>
  </r>
  <r>
    <x v="10"/>
    <n v="304"/>
    <s v="Callum"/>
    <s v="Lorimer"/>
    <x v="7"/>
    <s v="U20"/>
  </r>
  <r>
    <x v="10"/>
    <n v="290"/>
    <s v="Joshua"/>
    <s v="Hobbs"/>
    <x v="8"/>
    <s v="U20"/>
  </r>
  <r>
    <x v="10"/>
    <n v="292"/>
    <s v="Dylan"/>
    <s v="Hanslow"/>
    <x v="8"/>
    <s v="U20"/>
  </r>
  <r>
    <x v="10"/>
    <n v="294"/>
    <s v="Thomas"/>
    <s v="Kimber"/>
    <x v="8"/>
    <s v="U20"/>
  </r>
  <r>
    <x v="10"/>
    <n v="295"/>
    <s v="Nathan"/>
    <s v="Buckeridge"/>
    <x v="8"/>
    <s v="U20"/>
  </r>
  <r>
    <x v="10"/>
    <n v="293"/>
    <s v="James"/>
    <s v="Crombie"/>
    <x v="13"/>
    <s v="U20"/>
  </r>
  <r>
    <x v="10"/>
    <n v="301"/>
    <s v="Ewan"/>
    <s v="Kemsley"/>
    <x v="15"/>
    <s v="U20"/>
  </r>
  <r>
    <x v="10"/>
    <n v="299"/>
    <s v="Ash"/>
    <s v="Williams"/>
    <x v="17"/>
    <s v="U20"/>
  </r>
  <r>
    <x v="10"/>
    <n v="297"/>
    <s v="Reece"/>
    <s v="Lincoln"/>
    <x v="18"/>
    <s v="U20"/>
  </r>
  <r>
    <x v="10"/>
    <n v="303"/>
    <s v="David"/>
    <s v="Ervine"/>
    <x v="18"/>
    <s v="U20"/>
  </r>
  <r>
    <x v="10"/>
    <n v="291"/>
    <s v="Fenton"/>
    <s v="Davoren"/>
    <x v="20"/>
    <s v="U20"/>
  </r>
  <r>
    <x v="10"/>
    <n v="296"/>
    <s v="Samuel"/>
    <s v="Leitch"/>
    <x v="23"/>
    <s v="U20"/>
  </r>
  <r>
    <x v="11"/>
    <n v="311"/>
    <s v="Emily"/>
    <s v="Muzio"/>
    <x v="2"/>
    <s v="U20"/>
  </r>
  <r>
    <x v="11"/>
    <n v="307"/>
    <s v="Emily"/>
    <s v="Muzio"/>
    <x v="2"/>
    <s v="U20"/>
  </r>
  <r>
    <x v="11"/>
    <n v="308"/>
    <s v="Gracie"/>
    <s v="Bernard"/>
    <x v="2"/>
    <s v="U20"/>
  </r>
  <r>
    <x v="11"/>
    <n v="309"/>
    <s v="Pia"/>
    <s v="Lewis"/>
    <x v="2"/>
    <s v="U20"/>
  </r>
  <r>
    <x v="11"/>
    <n v="312"/>
    <s v="Lara"/>
    <s v="Clayson"/>
    <x v="2"/>
    <s v="U20"/>
  </r>
  <r>
    <x v="11"/>
    <n v="305"/>
    <s v="Alice"/>
    <s v="Wright"/>
    <x v="3"/>
    <s v="U20"/>
  </r>
  <r>
    <x v="11"/>
    <n v="310"/>
    <s v="Issy"/>
    <s v="Hayes"/>
    <x v="17"/>
    <s v="U20"/>
  </r>
  <r>
    <x v="11"/>
    <n v="306"/>
    <s v="Harriet"/>
    <s v="Bloor"/>
    <x v="20"/>
    <s v="U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0000000}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8:AM22" firstHeaderRow="1" firstDataRow="2" firstDataCol="1"/>
  <pivotFields count="6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 defaultSubtotal="0"/>
    <pivotField dataField="1" showAll="0"/>
    <pivotField showAll="0"/>
    <pivotField axis="axisCol" showAll="0">
      <items count="30">
        <item x="0"/>
        <item x="2"/>
        <item x="5"/>
        <item x="1"/>
        <item x="4"/>
        <item x="6"/>
        <item x="7"/>
        <item x="8"/>
        <item x="9"/>
        <item x="11"/>
        <item x="28"/>
        <item x="10"/>
        <item x="12"/>
        <item x="24"/>
        <item x="13"/>
        <item x="17"/>
        <item x="15"/>
        <item x="16"/>
        <item x="14"/>
        <item x="18"/>
        <item x="19"/>
        <item x="20"/>
        <item x="3"/>
        <item x="25"/>
        <item x="21"/>
        <item x="27"/>
        <item x="26"/>
        <item x="22"/>
        <item x="23"/>
        <item t="default"/>
      </items>
    </pivotField>
    <pivotField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Count of First 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N25"/>
  <sheetViews>
    <sheetView topLeftCell="A7" zoomScale="90" zoomScaleNormal="90" workbookViewId="0"/>
  </sheetViews>
  <sheetFormatPr defaultRowHeight="14.4" x14ac:dyDescent="0.3"/>
  <sheetData>
    <row r="1" spans="1:6" x14ac:dyDescent="0.3">
      <c r="A1" t="s">
        <v>1042</v>
      </c>
      <c r="B1" t="s">
        <v>228</v>
      </c>
    </row>
    <row r="2" spans="1:6" x14ac:dyDescent="0.3">
      <c r="B2" t="s">
        <v>257</v>
      </c>
    </row>
    <row r="3" spans="1:6" x14ac:dyDescent="0.3">
      <c r="B3" t="s">
        <v>227</v>
      </c>
    </row>
    <row r="4" spans="1:6" x14ac:dyDescent="0.3">
      <c r="B4" t="s">
        <v>229</v>
      </c>
    </row>
    <row r="6" spans="1:6" x14ac:dyDescent="0.3">
      <c r="B6" t="s">
        <v>1016</v>
      </c>
    </row>
    <row r="7" spans="1:6" x14ac:dyDescent="0.3">
      <c r="B7" t="s">
        <v>1014</v>
      </c>
    </row>
    <row r="9" spans="1:6" x14ac:dyDescent="0.3">
      <c r="C9" t="s">
        <v>244</v>
      </c>
    </row>
    <row r="10" spans="1:6" x14ac:dyDescent="0.3">
      <c r="C10" t="s">
        <v>253</v>
      </c>
    </row>
    <row r="11" spans="1:6" x14ac:dyDescent="0.3">
      <c r="C11" t="s">
        <v>251</v>
      </c>
    </row>
    <row r="13" spans="1:6" x14ac:dyDescent="0.3">
      <c r="D13">
        <v>29</v>
      </c>
      <c r="E13" t="str">
        <f>+VLOOKUP(D13,B14:C17,2,"true")</f>
        <v>twenty</v>
      </c>
      <c r="F13" t="s">
        <v>249</v>
      </c>
    </row>
    <row r="14" spans="1:6" x14ac:dyDescent="0.3">
      <c r="B14">
        <v>10</v>
      </c>
      <c r="C14" t="s">
        <v>245</v>
      </c>
      <c r="D14">
        <v>29</v>
      </c>
      <c r="E14" t="e">
        <f>+VLOOKUP(D14,B15:C18,2,"False")</f>
        <v>#N/A</v>
      </c>
      <c r="F14" t="s">
        <v>250</v>
      </c>
    </row>
    <row r="15" spans="1:6" x14ac:dyDescent="0.3">
      <c r="B15">
        <v>20</v>
      </c>
      <c r="C15" t="s">
        <v>246</v>
      </c>
      <c r="D15">
        <v>29</v>
      </c>
      <c r="E15" t="e">
        <f>+VLOOKUP(D15,B16:C19,2)</f>
        <v>#N/A</v>
      </c>
      <c r="F15" t="s">
        <v>252</v>
      </c>
    </row>
    <row r="16" spans="1:6" x14ac:dyDescent="0.3">
      <c r="B16">
        <v>30</v>
      </c>
      <c r="C16" t="s">
        <v>247</v>
      </c>
    </row>
    <row r="17" spans="2:14" x14ac:dyDescent="0.3">
      <c r="B17">
        <v>40</v>
      </c>
      <c r="C17" t="s">
        <v>248</v>
      </c>
    </row>
    <row r="18" spans="2:14" ht="15" thickBot="1" x14ac:dyDescent="0.35"/>
    <row r="19" spans="2:14" x14ac:dyDescent="0.3">
      <c r="B19" s="54" t="s">
        <v>1040</v>
      </c>
      <c r="C19" s="55"/>
      <c r="D19" s="55"/>
      <c r="E19" s="55"/>
      <c r="F19" s="55"/>
      <c r="G19" s="55"/>
      <c r="H19" s="55"/>
      <c r="I19" s="55"/>
      <c r="J19" s="55"/>
      <c r="K19" s="56"/>
      <c r="L19" s="56"/>
      <c r="M19" s="56"/>
      <c r="N19" s="57"/>
    </row>
    <row r="20" spans="2:14" ht="15" thickBot="1" x14ac:dyDescent="0.35">
      <c r="B20" s="58" t="s">
        <v>1041</v>
      </c>
      <c r="C20" s="59"/>
      <c r="D20" s="59"/>
      <c r="E20" s="59"/>
      <c r="F20" s="59"/>
      <c r="G20" s="59"/>
      <c r="H20" s="59"/>
      <c r="I20" s="59"/>
      <c r="J20" s="59"/>
      <c r="K20" s="60"/>
      <c r="L20" s="60"/>
      <c r="M20" s="60"/>
      <c r="N20" s="61"/>
    </row>
    <row r="22" spans="2:14" x14ac:dyDescent="0.3">
      <c r="B22" t="s">
        <v>255</v>
      </c>
      <c r="F22" s="46" t="s">
        <v>1026</v>
      </c>
      <c r="G22" s="46"/>
      <c r="H22" s="46"/>
    </row>
    <row r="23" spans="2:14" x14ac:dyDescent="0.3">
      <c r="B23" t="s">
        <v>256</v>
      </c>
      <c r="F23" s="46" t="s">
        <v>1028</v>
      </c>
    </row>
    <row r="24" spans="2:14" x14ac:dyDescent="0.3">
      <c r="F24" s="46" t="s">
        <v>1027</v>
      </c>
    </row>
    <row r="25" spans="2:14" x14ac:dyDescent="0.3">
      <c r="E25" s="46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M284"/>
  <sheetViews>
    <sheetView workbookViewId="0">
      <pane ySplit="3" topLeftCell="A4" activePane="bottomLeft" state="frozen"/>
      <selection activeCell="N2" sqref="N2"/>
      <selection pane="bottomLeft" activeCell="A4" sqref="A4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72" t="s">
        <v>1017</v>
      </c>
      <c r="C1" s="72"/>
      <c r="D1" s="72"/>
      <c r="E1" s="72"/>
      <c r="F1" s="72"/>
      <c r="G1" s="72"/>
      <c r="H1" s="50"/>
      <c r="I1" s="48"/>
      <c r="N1" s="45" t="s">
        <v>1015</v>
      </c>
    </row>
    <row r="2" spans="1:39" x14ac:dyDescent="0.3">
      <c r="B2" s="70" t="s">
        <v>480</v>
      </c>
      <c r="C2" s="70"/>
      <c r="D2" s="70"/>
      <c r="E2" s="70"/>
      <c r="F2" s="70"/>
      <c r="G2" s="70"/>
      <c r="H2" s="70"/>
      <c r="I2" s="70"/>
      <c r="N2" s="45"/>
    </row>
    <row r="3" spans="1:39" x14ac:dyDescent="0.3">
      <c r="A3" s="26" t="s">
        <v>481</v>
      </c>
      <c r="B3" s="6" t="s">
        <v>212</v>
      </c>
      <c r="C3" s="6" t="s">
        <v>214</v>
      </c>
      <c r="D3" s="6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11" t="s">
        <v>215</v>
      </c>
      <c r="K3" s="6" t="s">
        <v>564</v>
      </c>
      <c r="N3" s="12" t="s">
        <v>207</v>
      </c>
      <c r="O3" s="12" t="s">
        <v>492</v>
      </c>
      <c r="P3" s="12" t="s">
        <v>202</v>
      </c>
      <c r="Q3" s="12" t="s">
        <v>1009</v>
      </c>
      <c r="R3" s="12" t="s">
        <v>483</v>
      </c>
      <c r="S3" s="12" t="s">
        <v>205</v>
      </c>
      <c r="T3" s="12" t="s">
        <v>206</v>
      </c>
      <c r="U3" s="12" t="s">
        <v>204</v>
      </c>
      <c r="V3" s="12" t="s">
        <v>203</v>
      </c>
      <c r="W3" s="12"/>
      <c r="X3" s="12"/>
      <c r="Y3" s="11"/>
      <c r="Z3" s="11"/>
      <c r="AA3" s="11"/>
      <c r="AB3" s="11"/>
      <c r="AC3" s="11"/>
      <c r="AD3" s="11"/>
      <c r="AE3" s="11"/>
      <c r="AF3" s="11"/>
      <c r="AG3" s="11"/>
      <c r="AH3" s="34"/>
      <c r="AI3" s="34"/>
      <c r="AJ3" s="34"/>
      <c r="AK3" s="34"/>
      <c r="AL3" s="34"/>
      <c r="AM3" s="34"/>
    </row>
    <row r="4" spans="1:39" x14ac:dyDescent="0.3">
      <c r="A4" t="str">
        <f>+K4</f>
        <v>WDH  1</v>
      </c>
      <c r="B4" s="3">
        <v>1</v>
      </c>
      <c r="C4" s="3">
        <v>296</v>
      </c>
      <c r="D4" s="27" t="s">
        <v>1271</v>
      </c>
      <c r="E4" s="1" t="str">
        <f>+VLOOKUP($C4,MasterData!$B$4:$K$1003,2,"false")</f>
        <v>Samuel</v>
      </c>
      <c r="F4" s="1" t="str">
        <f>+VLOOKUP($C4,MasterData!$B$4:$K$1003,3,"false")</f>
        <v>Leitch</v>
      </c>
      <c r="G4" s="1" t="str">
        <f>+VLOOKUP($C4,MasterData!$B$4:$K$1003,4,"false")</f>
        <v>WDH</v>
      </c>
      <c r="H4" s="1" t="str">
        <f>+VLOOKUP($C4,MasterData!$B$4:$K$1003,5,"false")</f>
        <v>U20</v>
      </c>
      <c r="I4" s="3" t="str">
        <f>+VLOOKUP($C4,MasterData!$B$4:$K$1003,6,"false")</f>
        <v>M</v>
      </c>
      <c r="J4" s="31" t="str">
        <f>TEXT(SUMPRODUCT(--(G4=$G$4:$G$598),--(B4&gt;$B$4:$B$598))+1,0)</f>
        <v>1</v>
      </c>
      <c r="K4" s="1" t="str">
        <f>+G4&amp;"  "&amp;J4</f>
        <v>WDH  1</v>
      </c>
      <c r="M4">
        <v>1</v>
      </c>
      <c r="N4" s="35">
        <f>+IF(ISNA(VLOOKUP(N$3&amp;"  "&amp;$M4,$A$3:$I$110,2,0)),"",VLOOKUP(N$3&amp;"  "&amp;$M4,$A$3:$I$110,2,0))</f>
        <v>1</v>
      </c>
      <c r="O4" s="35">
        <f t="shared" ref="O4:AM9" si="0">+IF(ISNA(VLOOKUP(O$3&amp;"  "&amp;$M4,$A$3:$I$110,2,0)),"",VLOOKUP(O$3&amp;"  "&amp;$M4,$A$3:$I$110,2,0))</f>
        <v>2</v>
      </c>
      <c r="P4" s="35">
        <f t="shared" si="0"/>
        <v>3</v>
      </c>
      <c r="Q4" s="35">
        <f t="shared" si="0"/>
        <v>5</v>
      </c>
      <c r="R4" s="35">
        <f t="shared" si="0"/>
        <v>8</v>
      </c>
      <c r="S4" s="35">
        <f t="shared" si="0"/>
        <v>9</v>
      </c>
      <c r="T4" s="35">
        <f t="shared" si="0"/>
        <v>11</v>
      </c>
      <c r="U4" s="35">
        <f t="shared" si="0"/>
        <v>12</v>
      </c>
      <c r="V4" s="35">
        <f t="shared" si="0"/>
        <v>13</v>
      </c>
      <c r="W4" s="35" t="str">
        <f t="shared" si="0"/>
        <v/>
      </c>
      <c r="X4" s="35" t="str">
        <f t="shared" si="0"/>
        <v/>
      </c>
      <c r="Y4" s="35" t="str">
        <f t="shared" si="0"/>
        <v/>
      </c>
      <c r="Z4" s="35" t="str">
        <f t="shared" si="0"/>
        <v/>
      </c>
      <c r="AA4" s="35" t="str">
        <f t="shared" si="0"/>
        <v/>
      </c>
      <c r="AB4" s="35" t="str">
        <f t="shared" si="0"/>
        <v/>
      </c>
      <c r="AC4" s="35" t="str">
        <f t="shared" si="0"/>
        <v/>
      </c>
      <c r="AD4" s="35" t="str">
        <f t="shared" si="0"/>
        <v/>
      </c>
      <c r="AE4" s="35" t="str">
        <f t="shared" si="0"/>
        <v/>
      </c>
      <c r="AF4" s="35" t="str">
        <f t="shared" si="0"/>
        <v/>
      </c>
      <c r="AG4" s="35" t="str">
        <f t="shared" si="0"/>
        <v/>
      </c>
      <c r="AH4" s="35" t="str">
        <f t="shared" si="0"/>
        <v/>
      </c>
      <c r="AI4" s="35" t="str">
        <f t="shared" si="0"/>
        <v/>
      </c>
      <c r="AJ4" s="35" t="str">
        <f t="shared" si="0"/>
        <v/>
      </c>
      <c r="AK4" s="35" t="str">
        <f t="shared" si="0"/>
        <v/>
      </c>
      <c r="AL4" s="35" t="str">
        <f t="shared" si="0"/>
        <v/>
      </c>
      <c r="AM4" s="35" t="str">
        <f t="shared" si="0"/>
        <v/>
      </c>
    </row>
    <row r="5" spans="1:39" x14ac:dyDescent="0.3">
      <c r="A5" t="str">
        <f t="shared" ref="A5:A16" si="1">+K5</f>
        <v>CRA  1</v>
      </c>
      <c r="B5" s="3">
        <f>+B4+1</f>
        <v>2</v>
      </c>
      <c r="C5" s="3">
        <v>290</v>
      </c>
      <c r="D5" s="27" t="s">
        <v>1272</v>
      </c>
      <c r="E5" s="1" t="str">
        <f>+VLOOKUP($C5,MasterData!$B$4:$K$1003,2,"false")</f>
        <v>Joshua</v>
      </c>
      <c r="F5" s="1" t="str">
        <f>+VLOOKUP($C5,MasterData!$B$4:$K$1003,3,"false")</f>
        <v>Hobbs</v>
      </c>
      <c r="G5" s="1" t="str">
        <f>+VLOOKUP($C5,MasterData!$B$4:$K$1003,4,"false")</f>
        <v>CRA</v>
      </c>
      <c r="H5" s="1" t="str">
        <f>+VLOOKUP($C5,MasterData!$B$4:$K$1003,5,"false")</f>
        <v>U20</v>
      </c>
      <c r="I5" s="3" t="str">
        <f>+VLOOKUP($C5,MasterData!$B$4:$K$1003,6,"false")</f>
        <v>M</v>
      </c>
      <c r="J5" s="31" t="str">
        <f t="shared" ref="J5:J16" si="2">TEXT(SUMPRODUCT(--(G5=$G$4:$G$598),--(B5&gt;$B$4:$B$598))+1,0)</f>
        <v>1</v>
      </c>
      <c r="K5" s="1" t="str">
        <f t="shared" ref="K5:K16" si="3">+G5&amp;"  "&amp;J5</f>
        <v>CRA  1</v>
      </c>
      <c r="M5">
        <v>2</v>
      </c>
      <c r="N5" s="35" t="str">
        <f t="shared" ref="N5:AC9" si="4">+IF(ISNA(VLOOKUP(N$3&amp;"  "&amp;$M5,$A$3:$I$110,2,0)),"",VLOOKUP(N$3&amp;"  "&amp;$M5,$A$3:$I$110,2,0))</f>
        <v/>
      </c>
      <c r="O5" s="35">
        <f t="shared" si="4"/>
        <v>4</v>
      </c>
      <c r="P5" s="35" t="str">
        <f t="shared" si="4"/>
        <v/>
      </c>
      <c r="Q5" s="35">
        <f t="shared" si="4"/>
        <v>10</v>
      </c>
      <c r="R5" s="35" t="str">
        <f t="shared" si="4"/>
        <v/>
      </c>
      <c r="S5" s="35" t="str">
        <f t="shared" si="4"/>
        <v/>
      </c>
      <c r="T5" s="35" t="str">
        <f t="shared" si="4"/>
        <v/>
      </c>
      <c r="U5" s="35" t="str">
        <f t="shared" si="4"/>
        <v/>
      </c>
      <c r="V5" s="35" t="str">
        <f t="shared" si="4"/>
        <v/>
      </c>
      <c r="W5" s="35" t="str">
        <f t="shared" si="4"/>
        <v/>
      </c>
      <c r="X5" s="35" t="str">
        <f t="shared" si="4"/>
        <v/>
      </c>
      <c r="Y5" s="35" t="str">
        <f t="shared" si="4"/>
        <v/>
      </c>
      <c r="Z5" s="35" t="str">
        <f t="shared" si="4"/>
        <v/>
      </c>
      <c r="AA5" s="35" t="str">
        <f t="shared" si="4"/>
        <v/>
      </c>
      <c r="AB5" s="35" t="str">
        <f t="shared" si="4"/>
        <v/>
      </c>
      <c r="AC5" s="35" t="str">
        <f t="shared" si="4"/>
        <v/>
      </c>
      <c r="AD5" s="35" t="str">
        <f t="shared" si="0"/>
        <v/>
      </c>
      <c r="AE5" s="35" t="str">
        <f t="shared" si="0"/>
        <v/>
      </c>
      <c r="AF5" s="35" t="str">
        <f t="shared" si="0"/>
        <v/>
      </c>
      <c r="AG5" s="35" t="str">
        <f t="shared" si="0"/>
        <v/>
      </c>
      <c r="AH5" s="35" t="str">
        <f t="shared" si="0"/>
        <v/>
      </c>
      <c r="AI5" s="35" t="str">
        <f t="shared" si="0"/>
        <v/>
      </c>
      <c r="AJ5" s="35" t="str">
        <f t="shared" si="0"/>
        <v/>
      </c>
      <c r="AK5" s="35" t="str">
        <f t="shared" si="0"/>
        <v/>
      </c>
      <c r="AL5" s="35" t="str">
        <f t="shared" si="0"/>
        <v/>
      </c>
      <c r="AM5" s="35" t="str">
        <f t="shared" si="0"/>
        <v/>
      </c>
    </row>
    <row r="6" spans="1:39" x14ac:dyDescent="0.3">
      <c r="A6" t="str">
        <f t="shared" si="1"/>
        <v>PHX  1</v>
      </c>
      <c r="B6" s="3">
        <f t="shared" ref="B6:B16" si="5">+B5+1</f>
        <v>3</v>
      </c>
      <c r="C6" s="3">
        <v>302</v>
      </c>
      <c r="D6" s="27" t="s">
        <v>1273</v>
      </c>
      <c r="E6" s="1" t="str">
        <f>+VLOOKUP($C6,MasterData!$B$4:$K$1003,2,"false")</f>
        <v>Liam</v>
      </c>
      <c r="F6" s="1" t="str">
        <f>+VLOOKUP($C6,MasterData!$B$4:$K$1003,3,"false")</f>
        <v>Dunne</v>
      </c>
      <c r="G6" s="1" t="str">
        <f>+VLOOKUP($C6,MasterData!$B$4:$K$1003,4,"false")</f>
        <v>PHX</v>
      </c>
      <c r="H6" s="1" t="str">
        <f>+VLOOKUP($C6,MasterData!$B$4:$K$1003,5,"false")</f>
        <v>U20</v>
      </c>
      <c r="I6" s="3" t="str">
        <f>+VLOOKUP($C6,MasterData!$B$4:$K$1003,6,"false")</f>
        <v>M</v>
      </c>
      <c r="J6" s="31" t="str">
        <f t="shared" si="2"/>
        <v>1</v>
      </c>
      <c r="K6" s="1" t="str">
        <f t="shared" si="3"/>
        <v>PHX  1</v>
      </c>
      <c r="M6">
        <v>3</v>
      </c>
      <c r="N6" s="35" t="str">
        <f t="shared" si="4"/>
        <v/>
      </c>
      <c r="O6" s="35">
        <f t="shared" si="0"/>
        <v>6</v>
      </c>
      <c r="P6" s="35" t="str">
        <f t="shared" si="0"/>
        <v/>
      </c>
      <c r="Q6" s="35" t="str">
        <f t="shared" si="0"/>
        <v/>
      </c>
      <c r="R6" s="35" t="str">
        <f t="shared" si="0"/>
        <v/>
      </c>
      <c r="S6" s="35" t="str">
        <f t="shared" si="0"/>
        <v/>
      </c>
      <c r="T6" s="35" t="str">
        <f t="shared" si="0"/>
        <v/>
      </c>
      <c r="U6" s="35" t="str">
        <f t="shared" si="0"/>
        <v/>
      </c>
      <c r="V6" s="35" t="str">
        <f t="shared" si="0"/>
        <v/>
      </c>
      <c r="W6" s="35" t="str">
        <f t="shared" si="0"/>
        <v/>
      </c>
      <c r="X6" s="35" t="str">
        <f t="shared" si="0"/>
        <v/>
      </c>
      <c r="Y6" s="35" t="str">
        <f t="shared" si="0"/>
        <v/>
      </c>
      <c r="Z6" s="35" t="str">
        <f t="shared" si="0"/>
        <v/>
      </c>
      <c r="AA6" s="35" t="str">
        <f t="shared" si="0"/>
        <v/>
      </c>
      <c r="AB6" s="35" t="str">
        <f t="shared" si="0"/>
        <v/>
      </c>
      <c r="AC6" s="35" t="str">
        <f t="shared" si="0"/>
        <v/>
      </c>
      <c r="AD6" s="35" t="str">
        <f t="shared" si="0"/>
        <v/>
      </c>
      <c r="AE6" s="35" t="str">
        <f t="shared" si="0"/>
        <v/>
      </c>
      <c r="AF6" s="35" t="str">
        <f t="shared" si="0"/>
        <v/>
      </c>
      <c r="AG6" s="35" t="str">
        <f t="shared" si="0"/>
        <v/>
      </c>
      <c r="AH6" s="35" t="str">
        <f t="shared" si="0"/>
        <v/>
      </c>
      <c r="AI6" s="35" t="str">
        <f t="shared" si="0"/>
        <v/>
      </c>
      <c r="AJ6" s="35" t="str">
        <f t="shared" si="0"/>
        <v/>
      </c>
      <c r="AK6" s="35" t="str">
        <f t="shared" si="0"/>
        <v/>
      </c>
      <c r="AL6" s="35" t="str">
        <f t="shared" si="0"/>
        <v/>
      </c>
      <c r="AM6" s="35" t="str">
        <f t="shared" si="0"/>
        <v/>
      </c>
    </row>
    <row r="7" spans="1:39" x14ac:dyDescent="0.3">
      <c r="A7" t="str">
        <f t="shared" si="1"/>
        <v>CRA  2</v>
      </c>
      <c r="B7" s="3">
        <f t="shared" si="5"/>
        <v>4</v>
      </c>
      <c r="C7" s="3">
        <v>295</v>
      </c>
      <c r="D7" s="27" t="s">
        <v>1274</v>
      </c>
      <c r="E7" s="1" t="str">
        <f>+VLOOKUP($C7,MasterData!$B$4:$K$1003,2,"false")</f>
        <v>Nathan</v>
      </c>
      <c r="F7" s="1" t="str">
        <f>+VLOOKUP($C7,MasterData!$B$4:$K$1003,3,"false")</f>
        <v>Buckeridge</v>
      </c>
      <c r="G7" s="1" t="str">
        <f>+VLOOKUP($C7,MasterData!$B$4:$K$1003,4,"false")</f>
        <v>CRA</v>
      </c>
      <c r="H7" s="1" t="str">
        <f>+VLOOKUP($C7,MasterData!$B$4:$K$1003,5,"false")</f>
        <v>U20</v>
      </c>
      <c r="I7" s="3" t="str">
        <f>+VLOOKUP($C7,MasterData!$B$4:$K$1003,6,"false")</f>
        <v>M</v>
      </c>
      <c r="J7" s="31" t="str">
        <f t="shared" si="2"/>
        <v>2</v>
      </c>
      <c r="K7" s="1" t="str">
        <f t="shared" si="3"/>
        <v>CRA  2</v>
      </c>
      <c r="N7" s="35" t="str">
        <f t="shared" si="4"/>
        <v/>
      </c>
      <c r="O7" s="35" t="str">
        <f t="shared" si="0"/>
        <v/>
      </c>
      <c r="P7" s="35" t="str">
        <f t="shared" si="0"/>
        <v/>
      </c>
      <c r="Q7" s="35" t="str">
        <f t="shared" si="0"/>
        <v/>
      </c>
      <c r="R7" s="35" t="str">
        <f t="shared" si="0"/>
        <v/>
      </c>
      <c r="S7" s="35" t="str">
        <f t="shared" si="0"/>
        <v/>
      </c>
      <c r="T7" s="35" t="str">
        <f t="shared" si="0"/>
        <v/>
      </c>
      <c r="U7" s="35" t="str">
        <f t="shared" si="0"/>
        <v/>
      </c>
      <c r="V7" s="35" t="str">
        <f t="shared" si="0"/>
        <v/>
      </c>
      <c r="W7" s="35" t="str">
        <f t="shared" si="0"/>
        <v/>
      </c>
      <c r="X7" s="35" t="str">
        <f t="shared" si="0"/>
        <v/>
      </c>
      <c r="Y7" s="35" t="str">
        <f t="shared" si="0"/>
        <v/>
      </c>
      <c r="Z7" s="35" t="str">
        <f t="shared" si="0"/>
        <v/>
      </c>
      <c r="AA7" s="35" t="str">
        <f t="shared" si="0"/>
        <v/>
      </c>
      <c r="AB7" s="35" t="str">
        <f t="shared" si="0"/>
        <v/>
      </c>
      <c r="AC7" s="35" t="str">
        <f t="shared" si="0"/>
        <v/>
      </c>
      <c r="AD7" s="35" t="str">
        <f t="shared" si="0"/>
        <v/>
      </c>
      <c r="AE7" s="35" t="str">
        <f t="shared" si="0"/>
        <v/>
      </c>
      <c r="AF7" s="35" t="str">
        <f t="shared" si="0"/>
        <v/>
      </c>
      <c r="AG7" s="35" t="str">
        <f t="shared" si="0"/>
        <v/>
      </c>
      <c r="AH7" s="35" t="str">
        <f t="shared" si="0"/>
        <v/>
      </c>
      <c r="AI7" s="35" t="str">
        <f t="shared" si="0"/>
        <v/>
      </c>
      <c r="AJ7" s="35" t="str">
        <f t="shared" si="0"/>
        <v/>
      </c>
      <c r="AK7" s="35" t="str">
        <f t="shared" si="0"/>
        <v/>
      </c>
      <c r="AL7" s="35" t="str">
        <f t="shared" si="0"/>
        <v/>
      </c>
      <c r="AM7" s="35" t="str">
        <f t="shared" si="0"/>
        <v/>
      </c>
    </row>
    <row r="8" spans="1:39" x14ac:dyDescent="0.3">
      <c r="A8" t="str">
        <f t="shared" si="1"/>
        <v>HY  1</v>
      </c>
      <c r="B8" s="3">
        <f t="shared" si="5"/>
        <v>5</v>
      </c>
      <c r="C8" s="3">
        <v>303</v>
      </c>
      <c r="D8" s="27" t="s">
        <v>1275</v>
      </c>
      <c r="E8" s="1" t="str">
        <f>+VLOOKUP($C8,MasterData!$B$4:$K$1003,2,"false")</f>
        <v>David</v>
      </c>
      <c r="F8" s="1" t="str">
        <f>+VLOOKUP($C8,MasterData!$B$4:$K$1003,3,"false")</f>
        <v>Ervine</v>
      </c>
      <c r="G8" s="1" t="str">
        <f>+VLOOKUP($C8,MasterData!$B$4:$K$1003,4,"false")</f>
        <v>HY</v>
      </c>
      <c r="H8" s="1" t="str">
        <f>+VLOOKUP($C8,MasterData!$B$4:$K$1003,5,"false")</f>
        <v>U20</v>
      </c>
      <c r="I8" s="3" t="str">
        <f>+VLOOKUP($C8,MasterData!$B$4:$K$1003,6,"false")</f>
        <v>M</v>
      </c>
      <c r="J8" s="31" t="str">
        <f t="shared" si="2"/>
        <v>1</v>
      </c>
      <c r="K8" s="1" t="str">
        <f t="shared" si="3"/>
        <v>HY  1</v>
      </c>
      <c r="N8" s="35" t="str">
        <f t="shared" si="4"/>
        <v/>
      </c>
      <c r="O8" s="35" t="str">
        <f t="shared" si="0"/>
        <v/>
      </c>
      <c r="P8" s="35" t="str">
        <f t="shared" si="0"/>
        <v/>
      </c>
      <c r="Q8" s="35" t="str">
        <f t="shared" si="0"/>
        <v/>
      </c>
      <c r="R8" s="35" t="str">
        <f t="shared" si="0"/>
        <v/>
      </c>
      <c r="S8" s="35" t="str">
        <f t="shared" si="0"/>
        <v/>
      </c>
      <c r="T8" s="35" t="str">
        <f t="shared" si="0"/>
        <v/>
      </c>
      <c r="U8" s="35" t="str">
        <f t="shared" si="0"/>
        <v/>
      </c>
      <c r="V8" s="35" t="str">
        <f t="shared" si="0"/>
        <v/>
      </c>
      <c r="W8" s="35" t="str">
        <f t="shared" si="0"/>
        <v/>
      </c>
      <c r="X8" s="35" t="str">
        <f t="shared" si="0"/>
        <v/>
      </c>
      <c r="Y8" s="35" t="str">
        <f t="shared" si="0"/>
        <v/>
      </c>
      <c r="Z8" s="35" t="str">
        <f t="shared" si="0"/>
        <v/>
      </c>
      <c r="AA8" s="35" t="str">
        <f t="shared" si="0"/>
        <v/>
      </c>
      <c r="AB8" s="35" t="str">
        <f t="shared" si="0"/>
        <v/>
      </c>
      <c r="AC8" s="35" t="str">
        <f t="shared" si="0"/>
        <v/>
      </c>
      <c r="AD8" s="35" t="str">
        <f t="shared" si="0"/>
        <v/>
      </c>
      <c r="AE8" s="35" t="str">
        <f t="shared" si="0"/>
        <v/>
      </c>
      <c r="AF8" s="35" t="str">
        <f t="shared" si="0"/>
        <v/>
      </c>
      <c r="AG8" s="35" t="str">
        <f t="shared" si="0"/>
        <v/>
      </c>
      <c r="AH8" s="35" t="str">
        <f t="shared" si="0"/>
        <v/>
      </c>
      <c r="AI8" s="35" t="str">
        <f t="shared" si="0"/>
        <v/>
      </c>
      <c r="AJ8" s="35" t="str">
        <f t="shared" si="0"/>
        <v/>
      </c>
      <c r="AK8" s="35" t="str">
        <f t="shared" si="0"/>
        <v/>
      </c>
      <c r="AL8" s="35" t="str">
        <f t="shared" si="0"/>
        <v/>
      </c>
      <c r="AM8" s="35" t="str">
        <f t="shared" si="0"/>
        <v/>
      </c>
    </row>
    <row r="9" spans="1:39" x14ac:dyDescent="0.3">
      <c r="A9" t="str">
        <f t="shared" si="1"/>
        <v>CRA  3</v>
      </c>
      <c r="B9" s="3">
        <f t="shared" si="5"/>
        <v>6</v>
      </c>
      <c r="C9" s="3">
        <v>294</v>
      </c>
      <c r="D9" s="27" t="s">
        <v>423</v>
      </c>
      <c r="E9" s="1" t="str">
        <f>+VLOOKUP($C9,MasterData!$B$4:$K$1003,2,"false")</f>
        <v>Thomas</v>
      </c>
      <c r="F9" s="1" t="str">
        <f>+VLOOKUP($C9,MasterData!$B$4:$K$1003,3,"false")</f>
        <v>Kimber</v>
      </c>
      <c r="G9" s="1" t="str">
        <f>+VLOOKUP($C9,MasterData!$B$4:$K$1003,4,"false")</f>
        <v>CRA</v>
      </c>
      <c r="H9" s="1" t="str">
        <f>+VLOOKUP($C9,MasterData!$B$4:$K$1003,5,"false")</f>
        <v>U20</v>
      </c>
      <c r="I9" s="3" t="str">
        <f>+VLOOKUP($C9,MasterData!$B$4:$K$1003,6,"false")</f>
        <v>M</v>
      </c>
      <c r="J9" s="31" t="str">
        <f t="shared" si="2"/>
        <v>3</v>
      </c>
      <c r="K9" s="1" t="str">
        <f t="shared" si="3"/>
        <v>CRA  3</v>
      </c>
      <c r="N9" s="35" t="str">
        <f t="shared" si="4"/>
        <v/>
      </c>
      <c r="O9" s="35" t="str">
        <f t="shared" si="0"/>
        <v/>
      </c>
      <c r="P9" s="35" t="str">
        <f t="shared" si="0"/>
        <v/>
      </c>
      <c r="Q9" s="35" t="str">
        <f t="shared" si="0"/>
        <v/>
      </c>
      <c r="R9" s="35" t="str">
        <f t="shared" si="0"/>
        <v/>
      </c>
      <c r="S9" s="35" t="str">
        <f t="shared" si="0"/>
        <v/>
      </c>
      <c r="T9" s="35" t="str">
        <f t="shared" si="0"/>
        <v/>
      </c>
      <c r="U9" s="35" t="str">
        <f t="shared" si="0"/>
        <v/>
      </c>
      <c r="V9" s="35" t="str">
        <f t="shared" si="0"/>
        <v/>
      </c>
      <c r="W9" s="35" t="str">
        <f t="shared" si="0"/>
        <v/>
      </c>
      <c r="X9" s="35" t="str">
        <f t="shared" si="0"/>
        <v/>
      </c>
      <c r="Y9" s="35" t="str">
        <f t="shared" si="0"/>
        <v/>
      </c>
      <c r="Z9" s="35" t="str">
        <f t="shared" si="0"/>
        <v/>
      </c>
      <c r="AA9" s="35" t="str">
        <f t="shared" si="0"/>
        <v/>
      </c>
      <c r="AB9" s="35" t="str">
        <f t="shared" si="0"/>
        <v/>
      </c>
      <c r="AC9" s="35" t="str">
        <f t="shared" si="0"/>
        <v/>
      </c>
      <c r="AD9" s="35" t="str">
        <f t="shared" si="0"/>
        <v/>
      </c>
      <c r="AE9" s="35" t="str">
        <f t="shared" si="0"/>
        <v/>
      </c>
      <c r="AF9" s="35" t="str">
        <f t="shared" si="0"/>
        <v/>
      </c>
      <c r="AG9" s="35" t="str">
        <f t="shared" si="0"/>
        <v/>
      </c>
      <c r="AH9" s="35" t="str">
        <f t="shared" si="0"/>
        <v/>
      </c>
      <c r="AI9" s="35" t="str">
        <f t="shared" si="0"/>
        <v/>
      </c>
      <c r="AJ9" s="35" t="str">
        <f t="shared" si="0"/>
        <v/>
      </c>
      <c r="AK9" s="35" t="str">
        <f t="shared" si="0"/>
        <v/>
      </c>
      <c r="AL9" s="35" t="str">
        <f t="shared" si="0"/>
        <v/>
      </c>
      <c r="AM9" s="35" t="str">
        <f t="shared" si="0"/>
        <v/>
      </c>
    </row>
    <row r="10" spans="1:39" x14ac:dyDescent="0.3">
      <c r="A10" t="str">
        <f t="shared" si="1"/>
        <v>CRA  4</v>
      </c>
      <c r="B10" s="3">
        <f t="shared" si="5"/>
        <v>7</v>
      </c>
      <c r="C10" s="3">
        <v>292</v>
      </c>
      <c r="D10" s="27" t="s">
        <v>1276</v>
      </c>
      <c r="E10" s="1" t="str">
        <f>+VLOOKUP($C10,MasterData!$B$4:$K$1003,2,"false")</f>
        <v>Dylan</v>
      </c>
      <c r="F10" s="1" t="str">
        <f>+VLOOKUP($C10,MasterData!$B$4:$K$1003,3,"false")</f>
        <v>Hanslow</v>
      </c>
      <c r="G10" s="1" t="str">
        <f>+VLOOKUP($C10,MasterData!$B$4:$K$1003,4,"false")</f>
        <v>CRA</v>
      </c>
      <c r="H10" s="1" t="str">
        <f>+VLOOKUP($C10,MasterData!$B$4:$K$1003,5,"false")</f>
        <v>U20</v>
      </c>
      <c r="I10" s="3" t="str">
        <f>+VLOOKUP($C10,MasterData!$B$4:$K$1003,6,"false")</f>
        <v>M</v>
      </c>
      <c r="J10" s="31" t="str">
        <f t="shared" si="2"/>
        <v>4</v>
      </c>
      <c r="K10" s="1" t="str">
        <f t="shared" si="3"/>
        <v>CRA  4</v>
      </c>
      <c r="M10" s="12" t="s">
        <v>565</v>
      </c>
      <c r="N10" s="36">
        <f>IF(N6="",1000,SUM(N4:N6))</f>
        <v>1000</v>
      </c>
      <c r="O10" s="36">
        <f t="shared" ref="O10:AM10" si="6">IF(O6="",1000,SUM(O4:O6))</f>
        <v>12</v>
      </c>
      <c r="P10" s="36">
        <f t="shared" si="6"/>
        <v>1000</v>
      </c>
      <c r="Q10" s="36">
        <f t="shared" si="6"/>
        <v>1000</v>
      </c>
      <c r="R10" s="36">
        <f t="shared" si="6"/>
        <v>1000</v>
      </c>
      <c r="S10" s="36">
        <f t="shared" si="6"/>
        <v>1000</v>
      </c>
      <c r="T10" s="36">
        <f t="shared" si="6"/>
        <v>1000</v>
      </c>
      <c r="U10" s="36">
        <f t="shared" si="6"/>
        <v>1000</v>
      </c>
      <c r="V10" s="36">
        <f t="shared" si="6"/>
        <v>1000</v>
      </c>
      <c r="W10" s="36">
        <f t="shared" si="6"/>
        <v>1000</v>
      </c>
      <c r="X10" s="36">
        <f t="shared" si="6"/>
        <v>1000</v>
      </c>
      <c r="Y10" s="36">
        <f t="shared" si="6"/>
        <v>1000</v>
      </c>
      <c r="Z10" s="36">
        <f t="shared" si="6"/>
        <v>1000</v>
      </c>
      <c r="AA10" s="36">
        <f t="shared" si="6"/>
        <v>1000</v>
      </c>
      <c r="AB10" s="36">
        <f t="shared" si="6"/>
        <v>1000</v>
      </c>
      <c r="AC10" s="36">
        <f t="shared" si="6"/>
        <v>1000</v>
      </c>
      <c r="AD10" s="36">
        <f t="shared" si="6"/>
        <v>1000</v>
      </c>
      <c r="AE10" s="36">
        <f t="shared" si="6"/>
        <v>1000</v>
      </c>
      <c r="AF10" s="36">
        <f t="shared" si="6"/>
        <v>1000</v>
      </c>
      <c r="AG10" s="36">
        <f t="shared" si="6"/>
        <v>1000</v>
      </c>
      <c r="AH10" s="36">
        <f t="shared" si="6"/>
        <v>1000</v>
      </c>
      <c r="AI10" s="36">
        <f t="shared" si="6"/>
        <v>1000</v>
      </c>
      <c r="AJ10" s="36">
        <f t="shared" si="6"/>
        <v>1000</v>
      </c>
      <c r="AK10" s="36">
        <f t="shared" si="6"/>
        <v>1000</v>
      </c>
      <c r="AL10" s="36">
        <f t="shared" si="6"/>
        <v>1000</v>
      </c>
      <c r="AM10" s="36">
        <f t="shared" si="6"/>
        <v>1000</v>
      </c>
    </row>
    <row r="11" spans="1:39" x14ac:dyDescent="0.3">
      <c r="A11" t="str">
        <f t="shared" si="1"/>
        <v>BWT  1</v>
      </c>
      <c r="B11" s="3">
        <f t="shared" si="5"/>
        <v>8</v>
      </c>
      <c r="C11" s="3">
        <v>300</v>
      </c>
      <c r="D11" s="27" t="s">
        <v>1277</v>
      </c>
      <c r="E11" s="1" t="str">
        <f>+VLOOKUP($C11,MasterData!$B$4:$K$1003,2,"false")</f>
        <v>Benedict</v>
      </c>
      <c r="F11" s="1" t="str">
        <f>+VLOOKUP($C11,MasterData!$B$4:$K$1003,3,"false")</f>
        <v>Noon</v>
      </c>
      <c r="G11" s="1" t="str">
        <f>+VLOOKUP($C11,MasterData!$B$4:$K$1003,4,"false")</f>
        <v>BWT</v>
      </c>
      <c r="H11" s="1" t="str">
        <f>+VLOOKUP($C11,MasterData!$B$4:$K$1003,5,"false")</f>
        <v>U20</v>
      </c>
      <c r="I11" s="3" t="str">
        <f>+VLOOKUP($C11,MasterData!$B$4:$K$1003,6,"false")</f>
        <v>M</v>
      </c>
      <c r="J11" s="31" t="str">
        <f t="shared" si="2"/>
        <v>1</v>
      </c>
      <c r="K11" s="1" t="str">
        <f t="shared" si="3"/>
        <v>BWT  1</v>
      </c>
      <c r="M11" s="12" t="s">
        <v>212</v>
      </c>
      <c r="N11" s="37">
        <f>RANK(N10,($N$10:$AM$10,$N$19:$AM$19,$N$28:$AM$28, $N$37:$AM$37),1)</f>
        <v>2</v>
      </c>
      <c r="O11" s="37">
        <f>RANK(O10,($N$10:$AM$10,$N$19:$AM$19,$N$28:$AM$28, $N$37:$AM$37),1)</f>
        <v>1</v>
      </c>
      <c r="P11" s="37">
        <f>RANK(P10,($N$10:$AM$10,$N$19:$AM$19,$N$28:$AM$28, $N$37:$AM$37),1)</f>
        <v>2</v>
      </c>
      <c r="Q11" s="37">
        <f>RANK(Q10,($N$10:$AM$10,$N$19:$AM$19,$N$28:$AM$28, $N$37:$AM$37),1)</f>
        <v>2</v>
      </c>
      <c r="R11" s="37">
        <f>RANK(R10,($N$10:$AM$10,$N$19:$AM$19,$N$28:$AM$28, $N$37:$AM$37),1)</f>
        <v>2</v>
      </c>
      <c r="S11" s="37">
        <f>RANK(S10,($N$10:$AM$10,$N$19:$AM$19,$N$28:$AM$28, $N$37:$AM$37),1)</f>
        <v>2</v>
      </c>
      <c r="T11" s="37">
        <f>RANK(T10,($N$10:$AM$10,$N$19:$AM$19,$N$28:$AM$28, $N$37:$AM$37),1)</f>
        <v>2</v>
      </c>
      <c r="U11" s="37">
        <f>RANK(U10,($N$10:$AM$10,$N$19:$AM$19,$N$28:$AM$28, $N$37:$AM$37),1)</f>
        <v>2</v>
      </c>
      <c r="V11" s="37">
        <f>RANK(V10,($N$10:$AM$10,$N$19:$AM$19,$N$28:$AM$28, $N$37:$AM$37),1)</f>
        <v>2</v>
      </c>
      <c r="W11" s="37">
        <f>RANK(W10,($N$10:$AM$10,$N$19:$AM$19,$N$28:$AM$28, $N$37:$AM$37),1)</f>
        <v>2</v>
      </c>
      <c r="X11" s="37">
        <f>RANK(X10,($N$10:$AM$10,$N$19:$AM$19,$N$28:$AM$28, $N$37:$AM$37),1)</f>
        <v>2</v>
      </c>
      <c r="Y11" s="37">
        <f>RANK(Y10,($N$10:$AM$10,$N$19:$AM$19,$N$28:$AM$28, $N$37:$AM$37),1)</f>
        <v>2</v>
      </c>
      <c r="Z11" s="37">
        <f>RANK(Z10,($N$10:$AM$10,$N$19:$AM$19,$N$28:$AM$28, $N$37:$AM$37),1)</f>
        <v>2</v>
      </c>
      <c r="AA11" s="37">
        <f>RANK(AA10,($N$10:$AM$10,$N$19:$AM$19,$N$28:$AM$28, $N$37:$AM$37),1)</f>
        <v>2</v>
      </c>
      <c r="AB11" s="37">
        <f>RANK(AB10,($N$10:$AM$10,$N$19:$AM$19,$N$28:$AM$28, $N$37:$AM$37),1)</f>
        <v>2</v>
      </c>
      <c r="AC11" s="37">
        <f>RANK(AC10,($N$10:$AM$10,$N$19:$AM$19,$N$28:$AM$28, $N$37:$AM$37),1)</f>
        <v>2</v>
      </c>
      <c r="AD11" s="37">
        <f>RANK(AD10,($N$10:$AM$10,$N$19:$AM$19,$N$28:$AM$28, $N$37:$AM$37),1)</f>
        <v>2</v>
      </c>
      <c r="AE11" s="37">
        <f>RANK(AE10,($N$10:$AM$10,$N$19:$AM$19,$N$28:$AM$28, $N$37:$AM$37),1)</f>
        <v>2</v>
      </c>
      <c r="AF11" s="37">
        <f>RANK(AF10,($N$10:$AM$10,$N$19:$AM$19,$N$28:$AM$28, $N$37:$AM$37),1)</f>
        <v>2</v>
      </c>
      <c r="AG11" s="37">
        <f>RANK(AG10,($N$10:$AM$10,$N$19:$AM$19,$N$28:$AM$28, $N$37:$AM$37),1)</f>
        <v>2</v>
      </c>
      <c r="AH11" s="37">
        <f>RANK(AH10,($N$10:$AM$10,$N$19:$AM$19,$N$28:$AM$28, $N$37:$AM$37),1)</f>
        <v>2</v>
      </c>
      <c r="AI11" s="37">
        <f>RANK(AI10,($N$10:$AM$10,$N$19:$AM$19,$N$28:$AM$28, $N$37:$AM$37),1)</f>
        <v>2</v>
      </c>
      <c r="AJ11" s="37">
        <f>RANK(AJ10,($N$10:$AM$10,$N$19:$AM$19,$N$28:$AM$28, $N$37:$AM$37),1)</f>
        <v>2</v>
      </c>
      <c r="AK11" s="37">
        <f>RANK(AK10,($N$10:$AM$10,$N$19:$AM$19,$N$28:$AM$28, $N$37:$AM$37),1)</f>
        <v>2</v>
      </c>
      <c r="AL11" s="37">
        <f>RANK(AL10,($N$10:$AM$10,$N$19:$AM$19,$N$28:$AM$28, $N$37:$AM$37),1)</f>
        <v>2</v>
      </c>
      <c r="AM11" s="37">
        <f>RANK(AM10,($N$10:$AM$10,$N$19:$AM$19,$N$28:$AM$28, $N$37:$AM$37),1)</f>
        <v>2</v>
      </c>
    </row>
    <row r="12" spans="1:39" x14ac:dyDescent="0.3">
      <c r="A12" t="str">
        <f t="shared" si="1"/>
        <v>HBS  1</v>
      </c>
      <c r="B12" s="3">
        <f t="shared" si="5"/>
        <v>9</v>
      </c>
      <c r="C12" s="3">
        <v>299</v>
      </c>
      <c r="D12" s="27" t="s">
        <v>1278</v>
      </c>
      <c r="E12" s="1" t="str">
        <f>+VLOOKUP($C12,MasterData!$B$4:$K$1003,2,"false")</f>
        <v>Ash</v>
      </c>
      <c r="F12" s="1" t="str">
        <f>+VLOOKUP($C12,MasterData!$B$4:$K$1003,3,"false")</f>
        <v>Williams</v>
      </c>
      <c r="G12" s="1" t="str">
        <f>+VLOOKUP($C12,MasterData!$B$4:$K$1003,4,"false")</f>
        <v>HBS</v>
      </c>
      <c r="H12" s="1" t="str">
        <f>+VLOOKUP($C12,MasterData!$B$4:$K$1003,5,"false")</f>
        <v>U20</v>
      </c>
      <c r="I12" s="3" t="str">
        <f>+VLOOKUP($C12,MasterData!$B$4:$K$1003,6,"false")</f>
        <v>M</v>
      </c>
      <c r="J12" s="31" t="str">
        <f t="shared" si="2"/>
        <v>1</v>
      </c>
      <c r="K12" s="1" t="str">
        <f t="shared" si="3"/>
        <v>HBS  1</v>
      </c>
    </row>
    <row r="13" spans="1:39" x14ac:dyDescent="0.3">
      <c r="A13" t="str">
        <f t="shared" si="1"/>
        <v>HY  2</v>
      </c>
      <c r="B13" s="3">
        <f t="shared" si="5"/>
        <v>10</v>
      </c>
      <c r="C13" s="3">
        <v>297</v>
      </c>
      <c r="D13" s="27" t="s">
        <v>1279</v>
      </c>
      <c r="E13" s="1" t="str">
        <f>+VLOOKUP($C13,MasterData!$B$4:$K$1003,2,"false")</f>
        <v>Reece</v>
      </c>
      <c r="F13" s="1" t="str">
        <f>+VLOOKUP($C13,MasterData!$B$4:$K$1003,3,"false")</f>
        <v>Lincoln</v>
      </c>
      <c r="G13" s="1" t="str">
        <f>+VLOOKUP($C13,MasterData!$B$4:$K$1003,4,"false")</f>
        <v>HY</v>
      </c>
      <c r="H13" s="1" t="str">
        <f>+VLOOKUP($C13,MasterData!$B$4:$K$1003,5,"false")</f>
        <v>U20</v>
      </c>
      <c r="I13" s="3" t="str">
        <f>+VLOOKUP($C13,MasterData!$B$4:$K$1003,6,"false")</f>
        <v>M</v>
      </c>
      <c r="J13" s="31" t="str">
        <f t="shared" si="2"/>
        <v>2</v>
      </c>
      <c r="K13" s="1" t="str">
        <f t="shared" si="3"/>
        <v>HY  2</v>
      </c>
      <c r="M13">
        <v>4</v>
      </c>
      <c r="N13" s="35" t="str">
        <f>+IF(ISNA(VLOOKUP(N$3&amp;"  "&amp;$M13,$A$3:$I$110,2,0)),"",VLOOKUP(N$3&amp;"  "&amp;$M13,$A$3:$I$110,2,0))</f>
        <v/>
      </c>
      <c r="O13" s="35">
        <f t="shared" ref="O13:AD18" si="7">+IF(ISNA(VLOOKUP(O$3&amp;"  "&amp;$M13,$A$3:$I$110,2,0)),"",VLOOKUP(O$3&amp;"  "&amp;$M13,$A$3:$I$110,2,0))</f>
        <v>7</v>
      </c>
      <c r="P13" s="35" t="str">
        <f t="shared" si="7"/>
        <v/>
      </c>
      <c r="Q13" s="35" t="str">
        <f t="shared" si="7"/>
        <v/>
      </c>
      <c r="R13" s="35" t="str">
        <f t="shared" si="7"/>
        <v/>
      </c>
      <c r="S13" s="35" t="str">
        <f t="shared" si="7"/>
        <v/>
      </c>
      <c r="T13" s="35" t="str">
        <f t="shared" si="7"/>
        <v/>
      </c>
      <c r="U13" s="35" t="str">
        <f t="shared" si="7"/>
        <v/>
      </c>
      <c r="V13" s="35" t="str">
        <f t="shared" si="7"/>
        <v/>
      </c>
      <c r="W13" s="35" t="str">
        <f t="shared" si="7"/>
        <v/>
      </c>
      <c r="X13" s="35" t="str">
        <f t="shared" si="7"/>
        <v/>
      </c>
      <c r="Y13" s="35" t="str">
        <f t="shared" si="7"/>
        <v/>
      </c>
      <c r="Z13" s="35" t="str">
        <f t="shared" si="7"/>
        <v/>
      </c>
      <c r="AA13" s="35" t="str">
        <f t="shared" si="7"/>
        <v/>
      </c>
      <c r="AB13" s="35" t="str">
        <f t="shared" si="7"/>
        <v/>
      </c>
      <c r="AC13" s="35" t="str">
        <f t="shared" si="7"/>
        <v/>
      </c>
      <c r="AD13" s="35" t="str">
        <f t="shared" si="7"/>
        <v/>
      </c>
      <c r="AE13" s="35" t="str">
        <f t="shared" ref="AE13:AM18" si="8">+IF(ISNA(VLOOKUP(AE$3&amp;"  "&amp;$M13,$A$3:$I$110,2,0)),"",VLOOKUP(AE$3&amp;"  "&amp;$M13,$A$3:$I$110,2,0))</f>
        <v/>
      </c>
      <c r="AF13" s="35" t="str">
        <f t="shared" si="8"/>
        <v/>
      </c>
      <c r="AG13" s="35" t="str">
        <f t="shared" si="8"/>
        <v/>
      </c>
      <c r="AH13" s="35" t="str">
        <f t="shared" si="8"/>
        <v/>
      </c>
      <c r="AI13" s="35" t="str">
        <f t="shared" si="8"/>
        <v/>
      </c>
      <c r="AJ13" s="35" t="str">
        <f t="shared" si="8"/>
        <v/>
      </c>
      <c r="AK13" s="35" t="str">
        <f t="shared" si="8"/>
        <v/>
      </c>
      <c r="AL13" s="35" t="str">
        <f t="shared" si="8"/>
        <v/>
      </c>
      <c r="AM13" s="35" t="str">
        <f t="shared" si="8"/>
        <v/>
      </c>
    </row>
    <row r="14" spans="1:39" x14ac:dyDescent="0.3">
      <c r="A14" t="str">
        <f t="shared" si="1"/>
        <v>LEW  1</v>
      </c>
      <c r="B14" s="3">
        <f t="shared" si="5"/>
        <v>11</v>
      </c>
      <c r="C14" s="3">
        <v>291</v>
      </c>
      <c r="D14" s="27" t="s">
        <v>1280</v>
      </c>
      <c r="E14" s="1" t="str">
        <f>+VLOOKUP($C14,MasterData!$B$4:$K$1003,2,"false")</f>
        <v>Fenton</v>
      </c>
      <c r="F14" s="1" t="str">
        <f>+VLOOKUP($C14,MasterData!$B$4:$K$1003,3,"false")</f>
        <v>Davoren</v>
      </c>
      <c r="G14" s="1" t="str">
        <f>+VLOOKUP($C14,MasterData!$B$4:$K$1003,4,"false")</f>
        <v>LEW</v>
      </c>
      <c r="H14" s="1" t="str">
        <f>+VLOOKUP($C14,MasterData!$B$4:$K$1003,5,"false")</f>
        <v>U20</v>
      </c>
      <c r="I14" s="3" t="str">
        <f>+VLOOKUP($C14,MasterData!$B$4:$K$1003,6,"false")</f>
        <v>M</v>
      </c>
      <c r="J14" s="31" t="str">
        <f t="shared" si="2"/>
        <v>1</v>
      </c>
      <c r="K14" s="1" t="str">
        <f t="shared" si="3"/>
        <v>LEW  1</v>
      </c>
      <c r="M14">
        <v>5</v>
      </c>
      <c r="N14" s="35" t="str">
        <f t="shared" ref="N14:N18" si="9">+IF(ISNA(VLOOKUP(N$3&amp;"  "&amp;$M14,$A$3:$I$110,2,0)),"",VLOOKUP(N$3&amp;"  "&amp;$M14,$A$3:$I$110,2,0))</f>
        <v/>
      </c>
      <c r="O14" s="35" t="str">
        <f t="shared" si="7"/>
        <v/>
      </c>
      <c r="P14" s="35" t="str">
        <f t="shared" si="7"/>
        <v/>
      </c>
      <c r="Q14" s="35" t="str">
        <f t="shared" si="7"/>
        <v/>
      </c>
      <c r="R14" s="35" t="str">
        <f t="shared" si="7"/>
        <v/>
      </c>
      <c r="S14" s="35" t="str">
        <f t="shared" si="7"/>
        <v/>
      </c>
      <c r="T14" s="35" t="str">
        <f t="shared" si="7"/>
        <v/>
      </c>
      <c r="U14" s="35" t="str">
        <f t="shared" si="7"/>
        <v/>
      </c>
      <c r="V14" s="35" t="str">
        <f t="shared" si="7"/>
        <v/>
      </c>
      <c r="W14" s="35" t="str">
        <f t="shared" si="7"/>
        <v/>
      </c>
      <c r="X14" s="35" t="str">
        <f t="shared" si="7"/>
        <v/>
      </c>
      <c r="Y14" s="35" t="str">
        <f t="shared" si="7"/>
        <v/>
      </c>
      <c r="Z14" s="35" t="str">
        <f t="shared" si="7"/>
        <v/>
      </c>
      <c r="AA14" s="35" t="str">
        <f t="shared" si="7"/>
        <v/>
      </c>
      <c r="AB14" s="35" t="str">
        <f t="shared" si="7"/>
        <v/>
      </c>
      <c r="AC14" s="35" t="str">
        <f t="shared" si="7"/>
        <v/>
      </c>
      <c r="AD14" s="35" t="str">
        <f t="shared" si="7"/>
        <v/>
      </c>
      <c r="AE14" s="35" t="str">
        <f t="shared" si="8"/>
        <v/>
      </c>
      <c r="AF14" s="35" t="str">
        <f t="shared" si="8"/>
        <v/>
      </c>
      <c r="AG14" s="35" t="str">
        <f t="shared" si="8"/>
        <v/>
      </c>
      <c r="AH14" s="35" t="str">
        <f t="shared" si="8"/>
        <v/>
      </c>
      <c r="AI14" s="35" t="str">
        <f t="shared" si="8"/>
        <v/>
      </c>
      <c r="AJ14" s="35" t="str">
        <f t="shared" si="8"/>
        <v/>
      </c>
      <c r="AK14" s="35" t="str">
        <f t="shared" si="8"/>
        <v/>
      </c>
      <c r="AL14" s="35" t="str">
        <f t="shared" si="8"/>
        <v/>
      </c>
      <c r="AM14" s="35" t="str">
        <f t="shared" si="8"/>
        <v/>
      </c>
    </row>
    <row r="15" spans="1:39" x14ac:dyDescent="0.3">
      <c r="A15" t="str">
        <f t="shared" si="1"/>
        <v>HHH  1</v>
      </c>
      <c r="B15" s="3">
        <f t="shared" si="5"/>
        <v>12</v>
      </c>
      <c r="C15" s="3">
        <v>301</v>
      </c>
      <c r="D15" s="27" t="s">
        <v>1283</v>
      </c>
      <c r="E15" s="1" t="str">
        <f>+VLOOKUP($C15,MasterData!$B$4:$K$1003,2,"false")</f>
        <v>Ewan</v>
      </c>
      <c r="F15" s="1" t="str">
        <f>+VLOOKUP($C15,MasterData!$B$4:$K$1003,3,"false")</f>
        <v>Kemsley</v>
      </c>
      <c r="G15" s="1" t="str">
        <f>+VLOOKUP($C15,MasterData!$B$4:$K$1003,4,"false")</f>
        <v>HHH</v>
      </c>
      <c r="H15" s="1" t="str">
        <f>+VLOOKUP($C15,MasterData!$B$4:$K$1003,5,"false")</f>
        <v>U20</v>
      </c>
      <c r="I15" s="3" t="str">
        <f>+VLOOKUP($C15,MasterData!$B$4:$K$1003,6,"false")</f>
        <v>M</v>
      </c>
      <c r="J15" s="31" t="str">
        <f t="shared" si="2"/>
        <v>1</v>
      </c>
      <c r="K15" s="1" t="str">
        <f t="shared" si="3"/>
        <v>HHH  1</v>
      </c>
      <c r="M15">
        <v>6</v>
      </c>
      <c r="N15" s="35" t="str">
        <f t="shared" si="9"/>
        <v/>
      </c>
      <c r="O15" s="35" t="str">
        <f t="shared" si="7"/>
        <v/>
      </c>
      <c r="P15" s="35" t="str">
        <f t="shared" si="7"/>
        <v/>
      </c>
      <c r="Q15" s="35" t="str">
        <f t="shared" si="7"/>
        <v/>
      </c>
      <c r="R15" s="35" t="str">
        <f t="shared" si="7"/>
        <v/>
      </c>
      <c r="S15" s="35" t="str">
        <f t="shared" si="7"/>
        <v/>
      </c>
      <c r="T15" s="35" t="str">
        <f t="shared" si="7"/>
        <v/>
      </c>
      <c r="U15" s="35" t="str">
        <f t="shared" si="7"/>
        <v/>
      </c>
      <c r="V15" s="35" t="str">
        <f t="shared" si="7"/>
        <v/>
      </c>
      <c r="W15" s="35" t="str">
        <f t="shared" si="7"/>
        <v/>
      </c>
      <c r="X15" s="35" t="str">
        <f t="shared" si="7"/>
        <v/>
      </c>
      <c r="Y15" s="35" t="str">
        <f t="shared" si="7"/>
        <v/>
      </c>
      <c r="Z15" s="35" t="str">
        <f t="shared" si="7"/>
        <v/>
      </c>
      <c r="AA15" s="35" t="str">
        <f t="shared" si="7"/>
        <v/>
      </c>
      <c r="AB15" s="35" t="str">
        <f t="shared" si="7"/>
        <v/>
      </c>
      <c r="AC15" s="35" t="str">
        <f t="shared" si="7"/>
        <v/>
      </c>
      <c r="AD15" s="35" t="str">
        <f t="shared" si="7"/>
        <v/>
      </c>
      <c r="AE15" s="35" t="str">
        <f t="shared" si="8"/>
        <v/>
      </c>
      <c r="AF15" s="35" t="str">
        <f t="shared" si="8"/>
        <v/>
      </c>
      <c r="AG15" s="35" t="str">
        <f t="shared" si="8"/>
        <v/>
      </c>
      <c r="AH15" s="35" t="str">
        <f t="shared" si="8"/>
        <v/>
      </c>
      <c r="AI15" s="35" t="str">
        <f t="shared" si="8"/>
        <v/>
      </c>
      <c r="AJ15" s="35" t="str">
        <f t="shared" si="8"/>
        <v/>
      </c>
      <c r="AK15" s="35" t="str">
        <f t="shared" si="8"/>
        <v/>
      </c>
      <c r="AL15" s="35" t="str">
        <f t="shared" si="8"/>
        <v/>
      </c>
      <c r="AM15" s="35" t="str">
        <f t="shared" si="8"/>
        <v/>
      </c>
    </row>
    <row r="16" spans="1:39" x14ac:dyDescent="0.3">
      <c r="A16" t="str">
        <f t="shared" si="1"/>
        <v>CHI  1</v>
      </c>
      <c r="B16" s="3">
        <f t="shared" si="5"/>
        <v>13</v>
      </c>
      <c r="C16" s="3">
        <v>304</v>
      </c>
      <c r="D16" s="27" t="s">
        <v>1295</v>
      </c>
      <c r="E16" s="1" t="str">
        <f>+VLOOKUP($C16,MasterData!$B$4:$K$1003,2,"false")</f>
        <v>Callum</v>
      </c>
      <c r="F16" s="1" t="str">
        <f>+VLOOKUP($C16,MasterData!$B$4:$K$1003,3,"false")</f>
        <v>Lorimer</v>
      </c>
      <c r="G16" s="1" t="str">
        <f>+VLOOKUP($C16,MasterData!$B$4:$K$1003,4,"false")</f>
        <v>CHI</v>
      </c>
      <c r="H16" s="1" t="str">
        <f>+VLOOKUP($C16,MasterData!$B$4:$K$1003,5,"false")</f>
        <v>U20</v>
      </c>
      <c r="I16" s="3" t="str">
        <f>+VLOOKUP($C16,MasterData!$B$4:$K$1003,6,"false")</f>
        <v>M</v>
      </c>
      <c r="J16" s="31" t="str">
        <f t="shared" si="2"/>
        <v>1</v>
      </c>
      <c r="K16" s="1" t="str">
        <f t="shared" si="3"/>
        <v>CHI  1</v>
      </c>
      <c r="N16" s="35" t="str">
        <f t="shared" si="9"/>
        <v/>
      </c>
      <c r="O16" s="35" t="str">
        <f t="shared" si="7"/>
        <v/>
      </c>
      <c r="P16" s="35" t="str">
        <f t="shared" si="7"/>
        <v/>
      </c>
      <c r="Q16" s="35" t="str">
        <f t="shared" si="7"/>
        <v/>
      </c>
      <c r="R16" s="35" t="str">
        <f t="shared" si="7"/>
        <v/>
      </c>
      <c r="S16" s="35" t="str">
        <f t="shared" si="7"/>
        <v/>
      </c>
      <c r="T16" s="35" t="str">
        <f t="shared" si="7"/>
        <v/>
      </c>
      <c r="U16" s="35" t="str">
        <f t="shared" si="7"/>
        <v/>
      </c>
      <c r="V16" s="35" t="str">
        <f t="shared" si="7"/>
        <v/>
      </c>
      <c r="W16" s="35" t="str">
        <f t="shared" si="7"/>
        <v/>
      </c>
      <c r="X16" s="35" t="str">
        <f t="shared" si="7"/>
        <v/>
      </c>
      <c r="Y16" s="35" t="str">
        <f t="shared" si="7"/>
        <v/>
      </c>
      <c r="Z16" s="35" t="str">
        <f t="shared" si="7"/>
        <v/>
      </c>
      <c r="AA16" s="35" t="str">
        <f t="shared" si="7"/>
        <v/>
      </c>
      <c r="AB16" s="35" t="str">
        <f t="shared" si="7"/>
        <v/>
      </c>
      <c r="AC16" s="35" t="str">
        <f t="shared" si="7"/>
        <v/>
      </c>
      <c r="AD16" s="35" t="str">
        <f t="shared" si="7"/>
        <v/>
      </c>
      <c r="AE16" s="35" t="str">
        <f t="shared" si="8"/>
        <v/>
      </c>
      <c r="AF16" s="35" t="str">
        <f t="shared" si="8"/>
        <v/>
      </c>
      <c r="AG16" s="35" t="str">
        <f t="shared" si="8"/>
        <v/>
      </c>
      <c r="AH16" s="35" t="str">
        <f t="shared" si="8"/>
        <v/>
      </c>
      <c r="AI16" s="35" t="str">
        <f t="shared" si="8"/>
        <v/>
      </c>
      <c r="AJ16" s="35" t="str">
        <f t="shared" si="8"/>
        <v/>
      </c>
      <c r="AK16" s="35" t="str">
        <f t="shared" si="8"/>
        <v/>
      </c>
      <c r="AL16" s="35" t="str">
        <f t="shared" si="8"/>
        <v/>
      </c>
      <c r="AM16" s="35" t="str">
        <f t="shared" si="8"/>
        <v/>
      </c>
    </row>
    <row r="17" spans="2:39" x14ac:dyDescent="0.3">
      <c r="C17"/>
      <c r="N17" s="35" t="str">
        <f t="shared" si="9"/>
        <v/>
      </c>
      <c r="O17" s="35" t="str">
        <f t="shared" si="7"/>
        <v/>
      </c>
      <c r="P17" s="35" t="str">
        <f t="shared" si="7"/>
        <v/>
      </c>
      <c r="Q17" s="35" t="str">
        <f t="shared" si="7"/>
        <v/>
      </c>
      <c r="R17" s="35" t="str">
        <f t="shared" si="7"/>
        <v/>
      </c>
      <c r="S17" s="35" t="str">
        <f t="shared" si="7"/>
        <v/>
      </c>
      <c r="T17" s="35" t="str">
        <f t="shared" si="7"/>
        <v/>
      </c>
      <c r="U17" s="35" t="str">
        <f t="shared" si="7"/>
        <v/>
      </c>
      <c r="V17" s="35" t="str">
        <f t="shared" si="7"/>
        <v/>
      </c>
      <c r="W17" s="35" t="str">
        <f t="shared" si="7"/>
        <v/>
      </c>
      <c r="X17" s="35" t="str">
        <f t="shared" si="7"/>
        <v/>
      </c>
      <c r="Y17" s="35" t="str">
        <f t="shared" si="7"/>
        <v/>
      </c>
      <c r="Z17" s="35" t="str">
        <f t="shared" si="7"/>
        <v/>
      </c>
      <c r="AA17" s="35" t="str">
        <f t="shared" si="7"/>
        <v/>
      </c>
      <c r="AB17" s="35" t="str">
        <f t="shared" si="7"/>
        <v/>
      </c>
      <c r="AC17" s="35" t="str">
        <f t="shared" si="7"/>
        <v/>
      </c>
      <c r="AD17" s="35" t="str">
        <f t="shared" si="7"/>
        <v/>
      </c>
      <c r="AE17" s="35" t="str">
        <f t="shared" si="8"/>
        <v/>
      </c>
      <c r="AF17" s="35" t="str">
        <f t="shared" si="8"/>
        <v/>
      </c>
      <c r="AG17" s="35" t="str">
        <f t="shared" si="8"/>
        <v/>
      </c>
      <c r="AH17" s="35" t="str">
        <f t="shared" si="8"/>
        <v/>
      </c>
      <c r="AI17" s="35" t="str">
        <f t="shared" si="8"/>
        <v/>
      </c>
      <c r="AJ17" s="35" t="str">
        <f t="shared" si="8"/>
        <v/>
      </c>
      <c r="AK17" s="35" t="str">
        <f t="shared" si="8"/>
        <v/>
      </c>
      <c r="AL17" s="35" t="str">
        <f t="shared" si="8"/>
        <v/>
      </c>
      <c r="AM17" s="35" t="str">
        <f t="shared" si="8"/>
        <v/>
      </c>
    </row>
    <row r="18" spans="2:39" x14ac:dyDescent="0.3">
      <c r="B18" s="3"/>
      <c r="D18" s="27"/>
      <c r="E18" s="1"/>
      <c r="F18" s="1"/>
      <c r="G18" s="1"/>
      <c r="H18" s="1"/>
      <c r="I18" s="3"/>
      <c r="J18" s="31"/>
      <c r="K18" s="1"/>
      <c r="N18" s="35" t="str">
        <f t="shared" si="9"/>
        <v/>
      </c>
      <c r="O18" s="35" t="str">
        <f t="shared" si="7"/>
        <v/>
      </c>
      <c r="P18" s="35" t="str">
        <f t="shared" si="7"/>
        <v/>
      </c>
      <c r="Q18" s="35" t="str">
        <f t="shared" si="7"/>
        <v/>
      </c>
      <c r="R18" s="35" t="str">
        <f t="shared" si="7"/>
        <v/>
      </c>
      <c r="S18" s="35" t="str">
        <f t="shared" si="7"/>
        <v/>
      </c>
      <c r="T18" s="35" t="str">
        <f t="shared" si="7"/>
        <v/>
      </c>
      <c r="U18" s="35" t="str">
        <f t="shared" si="7"/>
        <v/>
      </c>
      <c r="V18" s="35" t="str">
        <f t="shared" si="7"/>
        <v/>
      </c>
      <c r="W18" s="35" t="str">
        <f t="shared" si="7"/>
        <v/>
      </c>
      <c r="X18" s="35" t="str">
        <f t="shared" si="7"/>
        <v/>
      </c>
      <c r="Y18" s="35" t="str">
        <f t="shared" si="7"/>
        <v/>
      </c>
      <c r="Z18" s="35" t="str">
        <f t="shared" si="7"/>
        <v/>
      </c>
      <c r="AA18" s="35" t="str">
        <f t="shared" si="7"/>
        <v/>
      </c>
      <c r="AB18" s="35" t="str">
        <f t="shared" si="7"/>
        <v/>
      </c>
      <c r="AC18" s="35" t="str">
        <f t="shared" si="7"/>
        <v/>
      </c>
      <c r="AD18" s="35" t="str">
        <f t="shared" si="7"/>
        <v/>
      </c>
      <c r="AE18" s="35" t="str">
        <f t="shared" si="8"/>
        <v/>
      </c>
      <c r="AF18" s="35" t="str">
        <f t="shared" si="8"/>
        <v/>
      </c>
      <c r="AG18" s="35" t="str">
        <f t="shared" si="8"/>
        <v/>
      </c>
      <c r="AH18" s="35" t="str">
        <f t="shared" si="8"/>
        <v/>
      </c>
      <c r="AI18" s="35" t="str">
        <f t="shared" si="8"/>
        <v/>
      </c>
      <c r="AJ18" s="35" t="str">
        <f t="shared" si="8"/>
        <v/>
      </c>
      <c r="AK18" s="35" t="str">
        <f t="shared" si="8"/>
        <v/>
      </c>
      <c r="AL18" s="35" t="str">
        <f t="shared" si="8"/>
        <v/>
      </c>
      <c r="AM18" s="35" t="str">
        <f t="shared" si="8"/>
        <v/>
      </c>
    </row>
    <row r="19" spans="2:39" x14ac:dyDescent="0.3">
      <c r="B19" s="3"/>
      <c r="C19" s="29"/>
      <c r="D19" s="27"/>
      <c r="E19" s="1"/>
      <c r="F19" s="1"/>
      <c r="G19" s="1"/>
      <c r="H19" s="1"/>
      <c r="I19" s="3"/>
      <c r="J19" s="31"/>
      <c r="K19" s="1"/>
      <c r="M19" s="12" t="s">
        <v>565</v>
      </c>
      <c r="N19" s="36">
        <f>IF(N15="",1000,SUM(N13:N15))</f>
        <v>1000</v>
      </c>
      <c r="O19" s="36">
        <f t="shared" ref="O19:AM19" si="10">IF(O15="",1000,SUM(O13:O15))</f>
        <v>1000</v>
      </c>
      <c r="P19" s="36">
        <f t="shared" si="10"/>
        <v>1000</v>
      </c>
      <c r="Q19" s="36">
        <f t="shared" si="10"/>
        <v>1000</v>
      </c>
      <c r="R19" s="36">
        <f t="shared" si="10"/>
        <v>1000</v>
      </c>
      <c r="S19" s="36">
        <f t="shared" si="10"/>
        <v>1000</v>
      </c>
      <c r="T19" s="36">
        <f t="shared" si="10"/>
        <v>1000</v>
      </c>
      <c r="U19" s="36">
        <f t="shared" si="10"/>
        <v>1000</v>
      </c>
      <c r="V19" s="36">
        <f t="shared" si="10"/>
        <v>1000</v>
      </c>
      <c r="W19" s="36">
        <f t="shared" si="10"/>
        <v>1000</v>
      </c>
      <c r="X19" s="36">
        <f t="shared" si="10"/>
        <v>1000</v>
      </c>
      <c r="Y19" s="36">
        <f t="shared" si="10"/>
        <v>1000</v>
      </c>
      <c r="Z19" s="36">
        <f t="shared" si="10"/>
        <v>1000</v>
      </c>
      <c r="AA19" s="36">
        <f t="shared" si="10"/>
        <v>1000</v>
      </c>
      <c r="AB19" s="36">
        <f t="shared" si="10"/>
        <v>1000</v>
      </c>
      <c r="AC19" s="36">
        <f t="shared" si="10"/>
        <v>1000</v>
      </c>
      <c r="AD19" s="36">
        <f t="shared" si="10"/>
        <v>1000</v>
      </c>
      <c r="AE19" s="36">
        <f t="shared" si="10"/>
        <v>1000</v>
      </c>
      <c r="AF19" s="36">
        <f t="shared" si="10"/>
        <v>1000</v>
      </c>
      <c r="AG19" s="36">
        <f t="shared" si="10"/>
        <v>1000</v>
      </c>
      <c r="AH19" s="36">
        <f t="shared" si="10"/>
        <v>1000</v>
      </c>
      <c r="AI19" s="36">
        <f t="shared" si="10"/>
        <v>1000</v>
      </c>
      <c r="AJ19" s="36">
        <f t="shared" si="10"/>
        <v>1000</v>
      </c>
      <c r="AK19" s="36">
        <f t="shared" si="10"/>
        <v>1000</v>
      </c>
      <c r="AL19" s="36">
        <f t="shared" si="10"/>
        <v>1000</v>
      </c>
      <c r="AM19" s="36">
        <f t="shared" si="10"/>
        <v>1000</v>
      </c>
    </row>
    <row r="20" spans="2:39" x14ac:dyDescent="0.3">
      <c r="B20" s="3"/>
      <c r="C20" s="29"/>
      <c r="D20" s="27"/>
      <c r="E20" s="1"/>
      <c r="F20" s="1"/>
      <c r="G20" s="1"/>
      <c r="H20" s="1"/>
      <c r="I20" s="3"/>
      <c r="J20" s="31"/>
      <c r="K20" s="1"/>
      <c r="M20" s="12" t="s">
        <v>212</v>
      </c>
      <c r="N20" s="37">
        <f>RANK(N19,($N$10:$AM$10,$N$19:$AM$19,$N$28:$AM$28, $N$37:$AM$37),1)</f>
        <v>2</v>
      </c>
      <c r="O20" s="37">
        <f>RANK(O19,($N$10:$AM$10,$N$19:$AM$19,$N$28:$AM$28, $N$37:$AM$37),1)</f>
        <v>2</v>
      </c>
      <c r="P20" s="37">
        <f>RANK(P19,($N$10:$AM$10,$N$19:$AM$19,$N$28:$AM$28, $N$37:$AM$37),1)</f>
        <v>2</v>
      </c>
      <c r="Q20" s="37">
        <f>RANK(Q19,($N$10:$AM$10,$N$19:$AM$19,$N$28:$AM$28, $N$37:$AM$37),1)</f>
        <v>2</v>
      </c>
      <c r="R20" s="37">
        <f>RANK(R19,($N$10:$AM$10,$N$19:$AM$19,$N$28:$AM$28, $N$37:$AM$37),1)</f>
        <v>2</v>
      </c>
      <c r="S20" s="37">
        <f>RANK(S19,($N$10:$AM$10,$N$19:$AM$19,$N$28:$AM$28, $N$37:$AM$37),1)</f>
        <v>2</v>
      </c>
      <c r="T20" s="37">
        <f>RANK(T19,($N$10:$AM$10,$N$19:$AM$19,$N$28:$AM$28, $N$37:$AM$37),1)</f>
        <v>2</v>
      </c>
      <c r="U20" s="37">
        <f>RANK(U19,($N$10:$AM$10,$N$19:$AM$19,$N$28:$AM$28, $N$37:$AM$37),1)</f>
        <v>2</v>
      </c>
      <c r="V20" s="37">
        <f>RANK(V19,($N$10:$AM$10,$N$19:$AM$19,$N$28:$AM$28, $N$37:$AM$37),1)</f>
        <v>2</v>
      </c>
      <c r="W20" s="37">
        <f>RANK(W19,($N$10:$AM$10,$N$19:$AM$19,$N$28:$AM$28, $N$37:$AM$37),1)</f>
        <v>2</v>
      </c>
      <c r="X20" s="37">
        <f>RANK(X19,($N$10:$AM$10,$N$19:$AM$19,$N$28:$AM$28, $N$37:$AM$37),1)</f>
        <v>2</v>
      </c>
      <c r="Y20" s="37">
        <f>RANK(Y19,($N$10:$AM$10,$N$19:$AM$19,$N$28:$AM$28, $N$37:$AM$37),1)</f>
        <v>2</v>
      </c>
      <c r="Z20" s="37">
        <f>RANK(Z19,($N$10:$AM$10,$N$19:$AM$19,$N$28:$AM$28, $N$37:$AM$37),1)</f>
        <v>2</v>
      </c>
      <c r="AA20" s="37">
        <f>RANK(AA19,($N$10:$AM$10,$N$19:$AM$19,$N$28:$AM$28, $N$37:$AM$37),1)</f>
        <v>2</v>
      </c>
      <c r="AB20" s="37">
        <f>RANK(AB19,($N$10:$AM$10,$N$19:$AM$19,$N$28:$AM$28, $N$37:$AM$37),1)</f>
        <v>2</v>
      </c>
      <c r="AC20" s="37">
        <f>RANK(AC19,($N$10:$AM$10,$N$19:$AM$19,$N$28:$AM$28, $N$37:$AM$37),1)</f>
        <v>2</v>
      </c>
      <c r="AD20" s="37">
        <f>RANK(AD19,($N$10:$AM$10,$N$19:$AM$19,$N$28:$AM$28, $N$37:$AM$37),1)</f>
        <v>2</v>
      </c>
      <c r="AE20" s="37">
        <f>RANK(AE19,($N$10:$AM$10,$N$19:$AM$19,$N$28:$AM$28, $N$37:$AM$37),1)</f>
        <v>2</v>
      </c>
      <c r="AF20" s="37">
        <f>RANK(AF19,($N$10:$AM$10,$N$19:$AM$19,$N$28:$AM$28, $N$37:$AM$37),1)</f>
        <v>2</v>
      </c>
      <c r="AG20" s="37">
        <f>RANK(AG19,($N$10:$AM$10,$N$19:$AM$19,$N$28:$AM$28, $N$37:$AM$37),1)</f>
        <v>2</v>
      </c>
      <c r="AH20" s="37">
        <f>RANK(AH19,($N$10:$AM$10,$N$19:$AM$19,$N$28:$AM$28, $N$37:$AM$37),1)</f>
        <v>2</v>
      </c>
      <c r="AI20" s="37">
        <f>RANK(AI19,($N$10:$AM$10,$N$19:$AM$19,$N$28:$AM$28, $N$37:$AM$37),1)</f>
        <v>2</v>
      </c>
      <c r="AJ20" s="37">
        <f>RANK(AJ19,($N$10:$AM$10,$N$19:$AM$19,$N$28:$AM$28, $N$37:$AM$37),1)</f>
        <v>2</v>
      </c>
      <c r="AK20" s="37">
        <f>RANK(AK19,($N$10:$AM$10,$N$19:$AM$19,$N$28:$AM$28, $N$37:$AM$37),1)</f>
        <v>2</v>
      </c>
      <c r="AL20" s="37">
        <f>RANK(AL19,($N$10:$AM$10,$N$19:$AM$19,$N$28:$AM$28, $N$37:$AM$37),1)</f>
        <v>2</v>
      </c>
      <c r="AM20" s="37">
        <f>RANK(AM19,($N$10:$AM$10,$N$19:$AM$19,$N$28:$AM$28, $N$37:$AM$37),1)</f>
        <v>2</v>
      </c>
    </row>
    <row r="21" spans="2:39" x14ac:dyDescent="0.3">
      <c r="B21" s="3"/>
    </row>
    <row r="22" spans="2:39" x14ac:dyDescent="0.3">
      <c r="B22" s="3"/>
      <c r="M22">
        <v>7</v>
      </c>
      <c r="N22" s="35" t="str">
        <f>+IF(ISNA(VLOOKUP(N$3&amp;"  "&amp;$M22,$A$3:$I$110,2,0)),"",VLOOKUP(N$3&amp;"  "&amp;$M22,$A$3:$I$110,2,0))</f>
        <v/>
      </c>
      <c r="O22" s="35" t="str">
        <f t="shared" ref="O22:AM27" si="11">+IF(ISNA(VLOOKUP(O$3&amp;"  "&amp;$M22,$A$3:$I$110,2,0)),"",VLOOKUP(O$3&amp;"  "&amp;$M22,$A$3:$I$110,2,0))</f>
        <v/>
      </c>
      <c r="P22" s="35" t="str">
        <f t="shared" si="11"/>
        <v/>
      </c>
      <c r="Q22" s="35" t="str">
        <f t="shared" si="11"/>
        <v/>
      </c>
      <c r="R22" s="35" t="str">
        <f t="shared" si="11"/>
        <v/>
      </c>
      <c r="S22" s="35" t="str">
        <f t="shared" si="11"/>
        <v/>
      </c>
      <c r="T22" s="35" t="str">
        <f t="shared" si="11"/>
        <v/>
      </c>
      <c r="U22" s="35" t="str">
        <f t="shared" si="11"/>
        <v/>
      </c>
      <c r="V22" s="35" t="str">
        <f t="shared" si="11"/>
        <v/>
      </c>
      <c r="W22" s="35" t="str">
        <f t="shared" si="11"/>
        <v/>
      </c>
      <c r="X22" s="35" t="str">
        <f t="shared" si="11"/>
        <v/>
      </c>
      <c r="Y22" s="35" t="str">
        <f t="shared" si="11"/>
        <v/>
      </c>
      <c r="Z22" s="35" t="str">
        <f t="shared" si="11"/>
        <v/>
      </c>
      <c r="AA22" s="35" t="str">
        <f t="shared" si="11"/>
        <v/>
      </c>
      <c r="AB22" s="35" t="str">
        <f t="shared" si="11"/>
        <v/>
      </c>
      <c r="AC22" s="35" t="str">
        <f t="shared" si="11"/>
        <v/>
      </c>
      <c r="AD22" s="35" t="str">
        <f t="shared" si="11"/>
        <v/>
      </c>
      <c r="AE22" s="35" t="str">
        <f t="shared" si="11"/>
        <v/>
      </c>
      <c r="AF22" s="35" t="str">
        <f t="shared" si="11"/>
        <v/>
      </c>
      <c r="AG22" s="35" t="str">
        <f t="shared" si="11"/>
        <v/>
      </c>
      <c r="AH22" s="35" t="str">
        <f t="shared" si="11"/>
        <v/>
      </c>
      <c r="AI22" s="35" t="str">
        <f t="shared" si="11"/>
        <v/>
      </c>
      <c r="AJ22" s="35" t="str">
        <f t="shared" si="11"/>
        <v/>
      </c>
      <c r="AK22" s="35" t="str">
        <f t="shared" si="11"/>
        <v/>
      </c>
      <c r="AL22" s="35" t="str">
        <f t="shared" si="11"/>
        <v/>
      </c>
      <c r="AM22" s="35" t="str">
        <f t="shared" si="11"/>
        <v/>
      </c>
    </row>
    <row r="23" spans="2:39" x14ac:dyDescent="0.3">
      <c r="B23" s="3"/>
      <c r="M23">
        <v>8</v>
      </c>
      <c r="N23" s="35" t="str">
        <f t="shared" ref="N23:AC27" si="12">+IF(ISNA(VLOOKUP(N$3&amp;"  "&amp;$M23,$A$3:$I$110,2,0)),"",VLOOKUP(N$3&amp;"  "&amp;$M23,$A$3:$I$110,2,0))</f>
        <v/>
      </c>
      <c r="O23" s="35" t="str">
        <f t="shared" si="12"/>
        <v/>
      </c>
      <c r="P23" s="35" t="str">
        <f t="shared" si="12"/>
        <v/>
      </c>
      <c r="Q23" s="35" t="str">
        <f t="shared" si="12"/>
        <v/>
      </c>
      <c r="R23" s="35" t="str">
        <f t="shared" si="12"/>
        <v/>
      </c>
      <c r="S23" s="35" t="str">
        <f t="shared" si="12"/>
        <v/>
      </c>
      <c r="T23" s="35" t="str">
        <f t="shared" si="12"/>
        <v/>
      </c>
      <c r="U23" s="35" t="str">
        <f t="shared" si="12"/>
        <v/>
      </c>
      <c r="V23" s="35" t="str">
        <f t="shared" si="12"/>
        <v/>
      </c>
      <c r="W23" s="35" t="str">
        <f t="shared" si="12"/>
        <v/>
      </c>
      <c r="X23" s="35" t="str">
        <f t="shared" si="12"/>
        <v/>
      </c>
      <c r="Y23" s="35" t="str">
        <f t="shared" si="12"/>
        <v/>
      </c>
      <c r="Z23" s="35" t="str">
        <f t="shared" si="12"/>
        <v/>
      </c>
      <c r="AA23" s="35" t="str">
        <f t="shared" si="12"/>
        <v/>
      </c>
      <c r="AB23" s="35" t="str">
        <f t="shared" si="12"/>
        <v/>
      </c>
      <c r="AC23" s="35" t="str">
        <f t="shared" si="12"/>
        <v/>
      </c>
      <c r="AD23" s="35" t="str">
        <f t="shared" si="11"/>
        <v/>
      </c>
      <c r="AE23" s="35" t="str">
        <f t="shared" si="11"/>
        <v/>
      </c>
      <c r="AF23" s="35" t="str">
        <f t="shared" si="11"/>
        <v/>
      </c>
      <c r="AG23" s="35" t="str">
        <f t="shared" si="11"/>
        <v/>
      </c>
      <c r="AH23" s="35" t="str">
        <f t="shared" si="11"/>
        <v/>
      </c>
      <c r="AI23" s="35" t="str">
        <f t="shared" si="11"/>
        <v/>
      </c>
      <c r="AJ23" s="35" t="str">
        <f t="shared" si="11"/>
        <v/>
      </c>
      <c r="AK23" s="35" t="str">
        <f t="shared" si="11"/>
        <v/>
      </c>
      <c r="AL23" s="35" t="str">
        <f t="shared" si="11"/>
        <v/>
      </c>
      <c r="AM23" s="35" t="str">
        <f t="shared" si="11"/>
        <v/>
      </c>
    </row>
    <row r="24" spans="2:39" x14ac:dyDescent="0.3">
      <c r="B24" s="3"/>
      <c r="M24">
        <v>9</v>
      </c>
      <c r="N24" s="35" t="str">
        <f t="shared" si="12"/>
        <v/>
      </c>
      <c r="O24" s="35" t="str">
        <f t="shared" si="11"/>
        <v/>
      </c>
      <c r="P24" s="35" t="str">
        <f t="shared" si="11"/>
        <v/>
      </c>
      <c r="Q24" s="35" t="str">
        <f t="shared" si="11"/>
        <v/>
      </c>
      <c r="R24" s="35" t="str">
        <f t="shared" si="11"/>
        <v/>
      </c>
      <c r="S24" s="35" t="str">
        <f t="shared" si="11"/>
        <v/>
      </c>
      <c r="T24" s="35" t="str">
        <f t="shared" si="11"/>
        <v/>
      </c>
      <c r="U24" s="35" t="str">
        <f t="shared" si="11"/>
        <v/>
      </c>
      <c r="V24" s="35" t="str">
        <f t="shared" si="11"/>
        <v/>
      </c>
      <c r="W24" s="35" t="str">
        <f t="shared" si="11"/>
        <v/>
      </c>
      <c r="X24" s="35" t="str">
        <f t="shared" si="11"/>
        <v/>
      </c>
      <c r="Y24" s="35" t="str">
        <f t="shared" si="11"/>
        <v/>
      </c>
      <c r="Z24" s="35" t="str">
        <f t="shared" si="11"/>
        <v/>
      </c>
      <c r="AA24" s="35" t="str">
        <f t="shared" si="11"/>
        <v/>
      </c>
      <c r="AB24" s="35" t="str">
        <f t="shared" si="11"/>
        <v/>
      </c>
      <c r="AC24" s="35" t="str">
        <f t="shared" si="11"/>
        <v/>
      </c>
      <c r="AD24" s="35" t="str">
        <f t="shared" si="11"/>
        <v/>
      </c>
      <c r="AE24" s="35" t="str">
        <f t="shared" si="11"/>
        <v/>
      </c>
      <c r="AF24" s="35" t="str">
        <f t="shared" si="11"/>
        <v/>
      </c>
      <c r="AG24" s="35" t="str">
        <f t="shared" si="11"/>
        <v/>
      </c>
      <c r="AH24" s="35" t="str">
        <f t="shared" si="11"/>
        <v/>
      </c>
      <c r="AI24" s="35" t="str">
        <f t="shared" si="11"/>
        <v/>
      </c>
      <c r="AJ24" s="35" t="str">
        <f t="shared" si="11"/>
        <v/>
      </c>
      <c r="AK24" s="35" t="str">
        <f t="shared" si="11"/>
        <v/>
      </c>
      <c r="AL24" s="35" t="str">
        <f t="shared" si="11"/>
        <v/>
      </c>
      <c r="AM24" s="35" t="str">
        <f t="shared" si="11"/>
        <v/>
      </c>
    </row>
    <row r="25" spans="2:39" x14ac:dyDescent="0.3">
      <c r="B25" s="3"/>
      <c r="N25" s="35" t="str">
        <f t="shared" si="12"/>
        <v/>
      </c>
      <c r="O25" s="35" t="str">
        <f t="shared" si="11"/>
        <v/>
      </c>
      <c r="P25" s="35" t="str">
        <f t="shared" si="11"/>
        <v/>
      </c>
      <c r="Q25" s="35" t="str">
        <f t="shared" si="11"/>
        <v/>
      </c>
      <c r="R25" s="35" t="str">
        <f t="shared" si="11"/>
        <v/>
      </c>
      <c r="S25" s="35" t="str">
        <f t="shared" si="11"/>
        <v/>
      </c>
      <c r="T25" s="35" t="str">
        <f t="shared" si="11"/>
        <v/>
      </c>
      <c r="U25" s="35" t="str">
        <f t="shared" si="11"/>
        <v/>
      </c>
      <c r="V25" s="35" t="str">
        <f t="shared" si="11"/>
        <v/>
      </c>
      <c r="W25" s="35" t="str">
        <f t="shared" si="11"/>
        <v/>
      </c>
      <c r="X25" s="35" t="str">
        <f t="shared" si="11"/>
        <v/>
      </c>
      <c r="Y25" s="35" t="str">
        <f t="shared" si="11"/>
        <v/>
      </c>
      <c r="Z25" s="35" t="str">
        <f t="shared" si="11"/>
        <v/>
      </c>
      <c r="AA25" s="35" t="str">
        <f t="shared" si="11"/>
        <v/>
      </c>
      <c r="AB25" s="35" t="str">
        <f t="shared" si="11"/>
        <v/>
      </c>
      <c r="AC25" s="35" t="str">
        <f t="shared" si="11"/>
        <v/>
      </c>
      <c r="AD25" s="35" t="str">
        <f t="shared" si="11"/>
        <v/>
      </c>
      <c r="AE25" s="35" t="str">
        <f t="shared" si="11"/>
        <v/>
      </c>
      <c r="AF25" s="35" t="str">
        <f t="shared" si="11"/>
        <v/>
      </c>
      <c r="AG25" s="35" t="str">
        <f t="shared" si="11"/>
        <v/>
      </c>
      <c r="AH25" s="35" t="str">
        <f t="shared" si="11"/>
        <v/>
      </c>
      <c r="AI25" s="35" t="str">
        <f t="shared" si="11"/>
        <v/>
      </c>
      <c r="AJ25" s="35" t="str">
        <f t="shared" si="11"/>
        <v/>
      </c>
      <c r="AK25" s="35" t="str">
        <f t="shared" si="11"/>
        <v/>
      </c>
      <c r="AL25" s="35" t="str">
        <f t="shared" si="11"/>
        <v/>
      </c>
      <c r="AM25" s="35" t="str">
        <f t="shared" si="11"/>
        <v/>
      </c>
    </row>
    <row r="26" spans="2:39" x14ac:dyDescent="0.3">
      <c r="B26" s="3"/>
      <c r="N26" s="35" t="str">
        <f t="shared" si="12"/>
        <v/>
      </c>
      <c r="O26" s="35" t="str">
        <f t="shared" si="11"/>
        <v/>
      </c>
      <c r="P26" s="35" t="str">
        <f t="shared" si="11"/>
        <v/>
      </c>
      <c r="Q26" s="35" t="str">
        <f t="shared" si="11"/>
        <v/>
      </c>
      <c r="R26" s="35" t="str">
        <f t="shared" si="11"/>
        <v/>
      </c>
      <c r="S26" s="35" t="str">
        <f t="shared" si="11"/>
        <v/>
      </c>
      <c r="T26" s="35" t="str">
        <f t="shared" si="11"/>
        <v/>
      </c>
      <c r="U26" s="35" t="str">
        <f t="shared" si="11"/>
        <v/>
      </c>
      <c r="V26" s="35" t="str">
        <f t="shared" si="11"/>
        <v/>
      </c>
      <c r="W26" s="35" t="str">
        <f t="shared" si="11"/>
        <v/>
      </c>
      <c r="X26" s="35" t="str">
        <f t="shared" si="11"/>
        <v/>
      </c>
      <c r="Y26" s="35" t="str">
        <f t="shared" si="11"/>
        <v/>
      </c>
      <c r="Z26" s="35" t="str">
        <f t="shared" si="11"/>
        <v/>
      </c>
      <c r="AA26" s="35" t="str">
        <f t="shared" si="11"/>
        <v/>
      </c>
      <c r="AB26" s="35" t="str">
        <f t="shared" si="11"/>
        <v/>
      </c>
      <c r="AC26" s="35" t="str">
        <f t="shared" si="11"/>
        <v/>
      </c>
      <c r="AD26" s="35" t="str">
        <f t="shared" si="11"/>
        <v/>
      </c>
      <c r="AE26" s="35" t="str">
        <f t="shared" si="11"/>
        <v/>
      </c>
      <c r="AF26" s="35" t="str">
        <f t="shared" si="11"/>
        <v/>
      </c>
      <c r="AG26" s="35" t="str">
        <f t="shared" si="11"/>
        <v/>
      </c>
      <c r="AH26" s="35" t="str">
        <f t="shared" si="11"/>
        <v/>
      </c>
      <c r="AI26" s="35" t="str">
        <f t="shared" si="11"/>
        <v/>
      </c>
      <c r="AJ26" s="35" t="str">
        <f t="shared" si="11"/>
        <v/>
      </c>
      <c r="AK26" s="35" t="str">
        <f t="shared" si="11"/>
        <v/>
      </c>
      <c r="AL26" s="35" t="str">
        <f t="shared" si="11"/>
        <v/>
      </c>
      <c r="AM26" s="35" t="str">
        <f t="shared" si="11"/>
        <v/>
      </c>
    </row>
    <row r="27" spans="2:39" x14ac:dyDescent="0.3">
      <c r="B27" s="3"/>
      <c r="N27" s="35" t="str">
        <f t="shared" si="12"/>
        <v/>
      </c>
      <c r="O27" s="35" t="str">
        <f t="shared" si="11"/>
        <v/>
      </c>
      <c r="P27" s="35" t="str">
        <f t="shared" si="11"/>
        <v/>
      </c>
      <c r="Q27" s="35" t="str">
        <f t="shared" si="11"/>
        <v/>
      </c>
      <c r="R27" s="35" t="str">
        <f t="shared" si="11"/>
        <v/>
      </c>
      <c r="S27" s="35" t="str">
        <f t="shared" si="11"/>
        <v/>
      </c>
      <c r="T27" s="35" t="str">
        <f t="shared" si="11"/>
        <v/>
      </c>
      <c r="U27" s="35" t="str">
        <f t="shared" si="11"/>
        <v/>
      </c>
      <c r="V27" s="35" t="str">
        <f t="shared" si="11"/>
        <v/>
      </c>
      <c r="W27" s="35" t="str">
        <f t="shared" si="11"/>
        <v/>
      </c>
      <c r="X27" s="35" t="str">
        <f t="shared" si="11"/>
        <v/>
      </c>
      <c r="Y27" s="35" t="str">
        <f t="shared" si="11"/>
        <v/>
      </c>
      <c r="Z27" s="35" t="str">
        <f t="shared" si="11"/>
        <v/>
      </c>
      <c r="AA27" s="35" t="str">
        <f t="shared" si="11"/>
        <v/>
      </c>
      <c r="AB27" s="35" t="str">
        <f t="shared" si="11"/>
        <v/>
      </c>
      <c r="AC27" s="35" t="str">
        <f t="shared" si="11"/>
        <v/>
      </c>
      <c r="AD27" s="35" t="str">
        <f t="shared" si="11"/>
        <v/>
      </c>
      <c r="AE27" s="35" t="str">
        <f t="shared" si="11"/>
        <v/>
      </c>
      <c r="AF27" s="35" t="str">
        <f t="shared" si="11"/>
        <v/>
      </c>
      <c r="AG27" s="35" t="str">
        <f t="shared" si="11"/>
        <v/>
      </c>
      <c r="AH27" s="35" t="str">
        <f t="shared" si="11"/>
        <v/>
      </c>
      <c r="AI27" s="35" t="str">
        <f t="shared" si="11"/>
        <v/>
      </c>
      <c r="AJ27" s="35" t="str">
        <f t="shared" si="11"/>
        <v/>
      </c>
      <c r="AK27" s="35" t="str">
        <f t="shared" si="11"/>
        <v/>
      </c>
      <c r="AL27" s="35" t="str">
        <f t="shared" si="11"/>
        <v/>
      </c>
      <c r="AM27" s="35" t="str">
        <f t="shared" si="11"/>
        <v/>
      </c>
    </row>
    <row r="28" spans="2:39" x14ac:dyDescent="0.3">
      <c r="B28" s="3"/>
      <c r="M28" s="12" t="s">
        <v>565</v>
      </c>
      <c r="N28" s="36">
        <f>IF(N24="",1000,SUM(N22:N24))</f>
        <v>1000</v>
      </c>
      <c r="O28" s="36">
        <f t="shared" ref="O28:AM28" si="13">IF(O24="",1000,SUM(O22:O24))</f>
        <v>1000</v>
      </c>
      <c r="P28" s="36">
        <f t="shared" si="13"/>
        <v>1000</v>
      </c>
      <c r="Q28" s="36">
        <f t="shared" si="13"/>
        <v>1000</v>
      </c>
      <c r="R28" s="36">
        <f t="shared" si="13"/>
        <v>1000</v>
      </c>
      <c r="S28" s="36">
        <f t="shared" si="13"/>
        <v>1000</v>
      </c>
      <c r="T28" s="36">
        <f t="shared" si="13"/>
        <v>1000</v>
      </c>
      <c r="U28" s="36">
        <f t="shared" si="13"/>
        <v>1000</v>
      </c>
      <c r="V28" s="36">
        <f t="shared" si="13"/>
        <v>1000</v>
      </c>
      <c r="W28" s="36">
        <f t="shared" si="13"/>
        <v>1000</v>
      </c>
      <c r="X28" s="36">
        <f t="shared" si="13"/>
        <v>1000</v>
      </c>
      <c r="Y28" s="36">
        <f t="shared" si="13"/>
        <v>1000</v>
      </c>
      <c r="Z28" s="36">
        <f t="shared" si="13"/>
        <v>1000</v>
      </c>
      <c r="AA28" s="36">
        <f t="shared" si="13"/>
        <v>1000</v>
      </c>
      <c r="AB28" s="36">
        <f t="shared" si="13"/>
        <v>1000</v>
      </c>
      <c r="AC28" s="36">
        <f t="shared" si="13"/>
        <v>1000</v>
      </c>
      <c r="AD28" s="36">
        <f t="shared" si="13"/>
        <v>1000</v>
      </c>
      <c r="AE28" s="36">
        <f t="shared" si="13"/>
        <v>1000</v>
      </c>
      <c r="AF28" s="36">
        <f t="shared" si="13"/>
        <v>1000</v>
      </c>
      <c r="AG28" s="36">
        <f t="shared" si="13"/>
        <v>1000</v>
      </c>
      <c r="AH28" s="36">
        <f t="shared" si="13"/>
        <v>1000</v>
      </c>
      <c r="AI28" s="36">
        <f t="shared" si="13"/>
        <v>1000</v>
      </c>
      <c r="AJ28" s="36">
        <f t="shared" si="13"/>
        <v>1000</v>
      </c>
      <c r="AK28" s="36">
        <f t="shared" si="13"/>
        <v>1000</v>
      </c>
      <c r="AL28" s="36">
        <f t="shared" si="13"/>
        <v>1000</v>
      </c>
      <c r="AM28" s="36">
        <f t="shared" si="13"/>
        <v>1000</v>
      </c>
    </row>
    <row r="29" spans="2:39" x14ac:dyDescent="0.3">
      <c r="B29" s="3"/>
      <c r="M29" s="12" t="s">
        <v>212</v>
      </c>
      <c r="N29" s="37">
        <f>RANK(N28,($N$10:$AM$10,$N$19:$AM$19,$N$28:$AM$28, $N$37:$AM$37),1)</f>
        <v>2</v>
      </c>
      <c r="O29" s="37">
        <f>RANK(O28,($N$10:$AM$10,$N$19:$AM$19,$N$28:$AM$28, $N$37:$AM$37),1)</f>
        <v>2</v>
      </c>
      <c r="P29" s="37">
        <f>RANK(P28,($N$10:$AM$10,$N$19:$AM$19,$N$28:$AM$28, $N$37:$AM$37),1)</f>
        <v>2</v>
      </c>
      <c r="Q29" s="37">
        <f>RANK(Q28,($N$10:$AM$10,$N$19:$AM$19,$N$28:$AM$28, $N$37:$AM$37),1)</f>
        <v>2</v>
      </c>
      <c r="R29" s="37">
        <f>RANK(R28,($N$10:$AM$10,$N$19:$AM$19,$N$28:$AM$28, $N$37:$AM$37),1)</f>
        <v>2</v>
      </c>
      <c r="S29" s="37">
        <f>RANK(S28,($N$10:$AM$10,$N$19:$AM$19,$N$28:$AM$28, $N$37:$AM$37),1)</f>
        <v>2</v>
      </c>
      <c r="T29" s="37">
        <f>RANK(T28,($N$10:$AM$10,$N$19:$AM$19,$N$28:$AM$28, $N$37:$AM$37),1)</f>
        <v>2</v>
      </c>
      <c r="U29" s="37">
        <f>RANK(U28,($N$10:$AM$10,$N$19:$AM$19,$N$28:$AM$28, $N$37:$AM$37),1)</f>
        <v>2</v>
      </c>
      <c r="V29" s="37">
        <f>RANK(V28,($N$10:$AM$10,$N$19:$AM$19,$N$28:$AM$28, $N$37:$AM$37),1)</f>
        <v>2</v>
      </c>
      <c r="W29" s="37">
        <f>RANK(W28,($N$10:$AM$10,$N$19:$AM$19,$N$28:$AM$28, $N$37:$AM$37),1)</f>
        <v>2</v>
      </c>
      <c r="X29" s="37">
        <f>RANK(X28,($N$10:$AM$10,$N$19:$AM$19,$N$28:$AM$28, $N$37:$AM$37),1)</f>
        <v>2</v>
      </c>
      <c r="Y29" s="37">
        <f>RANK(Y28,($N$10:$AM$10,$N$19:$AM$19,$N$28:$AM$28, $N$37:$AM$37),1)</f>
        <v>2</v>
      </c>
      <c r="Z29" s="37">
        <f>RANK(Z28,($N$10:$AM$10,$N$19:$AM$19,$N$28:$AM$28, $N$37:$AM$37),1)</f>
        <v>2</v>
      </c>
      <c r="AA29" s="37">
        <f>RANK(AA28,($N$10:$AM$10,$N$19:$AM$19,$N$28:$AM$28, $N$37:$AM$37),1)</f>
        <v>2</v>
      </c>
      <c r="AB29" s="37">
        <f>RANK(AB28,($N$10:$AM$10,$N$19:$AM$19,$N$28:$AM$28, $N$37:$AM$37),1)</f>
        <v>2</v>
      </c>
      <c r="AC29" s="37">
        <f>RANK(AC28,($N$10:$AM$10,$N$19:$AM$19,$N$28:$AM$28, $N$37:$AM$37),1)</f>
        <v>2</v>
      </c>
      <c r="AD29" s="37">
        <f>RANK(AD28,($N$10:$AM$10,$N$19:$AM$19,$N$28:$AM$28, $N$37:$AM$37),1)</f>
        <v>2</v>
      </c>
      <c r="AE29" s="37">
        <f>RANK(AE28,($N$10:$AM$10,$N$19:$AM$19,$N$28:$AM$28, $N$37:$AM$37),1)</f>
        <v>2</v>
      </c>
      <c r="AF29" s="37">
        <f>RANK(AF28,($N$10:$AM$10,$N$19:$AM$19,$N$28:$AM$28, $N$37:$AM$37),1)</f>
        <v>2</v>
      </c>
      <c r="AG29" s="37">
        <f>RANK(AG28,($N$10:$AM$10,$N$19:$AM$19,$N$28:$AM$28, $N$37:$AM$37),1)</f>
        <v>2</v>
      </c>
      <c r="AH29" s="37">
        <f>RANK(AH28,($N$10:$AM$10,$N$19:$AM$19,$N$28:$AM$28, $N$37:$AM$37),1)</f>
        <v>2</v>
      </c>
      <c r="AI29" s="37">
        <f>RANK(AI28,($N$10:$AM$10,$N$19:$AM$19,$N$28:$AM$28, $N$37:$AM$37),1)</f>
        <v>2</v>
      </c>
      <c r="AJ29" s="37">
        <f>RANK(AJ28,($N$10:$AM$10,$N$19:$AM$19,$N$28:$AM$28, $N$37:$AM$37),1)</f>
        <v>2</v>
      </c>
      <c r="AK29" s="37">
        <f>RANK(AK28,($N$10:$AM$10,$N$19:$AM$19,$N$28:$AM$28, $N$37:$AM$37),1)</f>
        <v>2</v>
      </c>
      <c r="AL29" s="37">
        <f>RANK(AL28,($N$10:$AM$10,$N$19:$AM$19,$N$28:$AM$28, $N$37:$AM$37),1)</f>
        <v>2</v>
      </c>
      <c r="AM29" s="37">
        <f>RANK(AM28,($N$10:$AM$10,$N$19:$AM$19,$N$28:$AM$28, $N$37:$AM$37),1)</f>
        <v>2</v>
      </c>
    </row>
    <row r="30" spans="2:39" x14ac:dyDescent="0.3">
      <c r="B30" s="3"/>
    </row>
    <row r="31" spans="2:39" x14ac:dyDescent="0.3">
      <c r="B31" s="3"/>
      <c r="M31">
        <v>10</v>
      </c>
      <c r="N31" s="35" t="str">
        <f>+IF(ISNA(VLOOKUP(N$3&amp;"  "&amp;$M31,$A$3:$I$110,2,0)),"",VLOOKUP(N$3&amp;"  "&amp;$M31,$A$3:$I$110,2,0))</f>
        <v/>
      </c>
      <c r="O31" s="35" t="str">
        <f t="shared" ref="O31:AD36" si="14">+IF(ISNA(VLOOKUP(O$3&amp;"  "&amp;$M31,$A$3:$I$110,2,0)),"",VLOOKUP(O$3&amp;"  "&amp;$M31,$A$3:$I$110,2,0))</f>
        <v/>
      </c>
      <c r="P31" s="35" t="str">
        <f t="shared" si="14"/>
        <v/>
      </c>
      <c r="Q31" s="35" t="str">
        <f t="shared" si="14"/>
        <v/>
      </c>
      <c r="R31" s="35" t="str">
        <f t="shared" si="14"/>
        <v/>
      </c>
      <c r="S31" s="35" t="str">
        <f t="shared" si="14"/>
        <v/>
      </c>
      <c r="T31" s="35" t="str">
        <f t="shared" si="14"/>
        <v/>
      </c>
      <c r="U31" s="35" t="str">
        <f t="shared" si="14"/>
        <v/>
      </c>
      <c r="V31" s="35" t="str">
        <f t="shared" si="14"/>
        <v/>
      </c>
      <c r="W31" s="35" t="str">
        <f t="shared" si="14"/>
        <v/>
      </c>
      <c r="X31" s="35" t="str">
        <f t="shared" si="14"/>
        <v/>
      </c>
      <c r="Y31" s="35" t="str">
        <f t="shared" si="14"/>
        <v/>
      </c>
      <c r="Z31" s="35" t="str">
        <f t="shared" si="14"/>
        <v/>
      </c>
      <c r="AA31" s="35" t="str">
        <f t="shared" si="14"/>
        <v/>
      </c>
      <c r="AB31" s="35" t="str">
        <f t="shared" si="14"/>
        <v/>
      </c>
      <c r="AC31" s="35" t="str">
        <f t="shared" si="14"/>
        <v/>
      </c>
      <c r="AD31" s="35" t="str">
        <f t="shared" si="14"/>
        <v/>
      </c>
      <c r="AE31" s="35" t="str">
        <f t="shared" ref="AE31:AM36" si="15">+IF(ISNA(VLOOKUP(AE$3&amp;"  "&amp;$M31,$A$3:$I$110,2,0)),"",VLOOKUP(AE$3&amp;"  "&amp;$M31,$A$3:$I$110,2,0))</f>
        <v/>
      </c>
      <c r="AF31" s="35" t="str">
        <f t="shared" si="15"/>
        <v/>
      </c>
      <c r="AG31" s="35" t="str">
        <f t="shared" si="15"/>
        <v/>
      </c>
      <c r="AH31" s="35" t="str">
        <f t="shared" si="15"/>
        <v/>
      </c>
      <c r="AI31" s="35" t="str">
        <f t="shared" si="15"/>
        <v/>
      </c>
      <c r="AJ31" s="35" t="str">
        <f t="shared" si="15"/>
        <v/>
      </c>
      <c r="AK31" s="35" t="str">
        <f t="shared" si="15"/>
        <v/>
      </c>
      <c r="AL31" s="35" t="str">
        <f t="shared" si="15"/>
        <v/>
      </c>
      <c r="AM31" s="35" t="str">
        <f t="shared" si="15"/>
        <v/>
      </c>
    </row>
    <row r="32" spans="2:39" x14ac:dyDescent="0.3">
      <c r="B32" s="3"/>
      <c r="M32">
        <v>11</v>
      </c>
      <c r="N32" s="35" t="str">
        <f t="shared" ref="N32:N36" si="16">+IF(ISNA(VLOOKUP(N$3&amp;"  "&amp;$M32,$A$3:$I$110,2,0)),"",VLOOKUP(N$3&amp;"  "&amp;$M32,$A$3:$I$110,2,0))</f>
        <v/>
      </c>
      <c r="O32" s="35" t="str">
        <f t="shared" si="14"/>
        <v/>
      </c>
      <c r="P32" s="35" t="str">
        <f t="shared" si="14"/>
        <v/>
      </c>
      <c r="Q32" s="35" t="str">
        <f t="shared" si="14"/>
        <v/>
      </c>
      <c r="R32" s="35" t="str">
        <f t="shared" si="14"/>
        <v/>
      </c>
      <c r="S32" s="35" t="str">
        <f t="shared" si="14"/>
        <v/>
      </c>
      <c r="T32" s="35" t="str">
        <f t="shared" si="14"/>
        <v/>
      </c>
      <c r="U32" s="35" t="str">
        <f t="shared" si="14"/>
        <v/>
      </c>
      <c r="V32" s="35" t="str">
        <f t="shared" si="14"/>
        <v/>
      </c>
      <c r="W32" s="35" t="str">
        <f t="shared" si="14"/>
        <v/>
      </c>
      <c r="X32" s="35" t="str">
        <f t="shared" si="14"/>
        <v/>
      </c>
      <c r="Y32" s="35" t="str">
        <f t="shared" si="14"/>
        <v/>
      </c>
      <c r="Z32" s="35" t="str">
        <f t="shared" si="14"/>
        <v/>
      </c>
      <c r="AA32" s="35" t="str">
        <f t="shared" si="14"/>
        <v/>
      </c>
      <c r="AB32" s="35" t="str">
        <f t="shared" si="14"/>
        <v/>
      </c>
      <c r="AC32" s="35" t="str">
        <f t="shared" si="14"/>
        <v/>
      </c>
      <c r="AD32" s="35" t="str">
        <f t="shared" si="14"/>
        <v/>
      </c>
      <c r="AE32" s="35" t="str">
        <f t="shared" si="15"/>
        <v/>
      </c>
      <c r="AF32" s="35" t="str">
        <f t="shared" si="15"/>
        <v/>
      </c>
      <c r="AG32" s="35" t="str">
        <f t="shared" si="15"/>
        <v/>
      </c>
      <c r="AH32" s="35" t="str">
        <f t="shared" si="15"/>
        <v/>
      </c>
      <c r="AI32" s="35" t="str">
        <f t="shared" si="15"/>
        <v/>
      </c>
      <c r="AJ32" s="35" t="str">
        <f t="shared" si="15"/>
        <v/>
      </c>
      <c r="AK32" s="35" t="str">
        <f t="shared" si="15"/>
        <v/>
      </c>
      <c r="AL32" s="35" t="str">
        <f t="shared" si="15"/>
        <v/>
      </c>
      <c r="AM32" s="35" t="str">
        <f t="shared" si="15"/>
        <v/>
      </c>
    </row>
    <row r="33" spans="2:39" x14ac:dyDescent="0.3">
      <c r="B33" s="3"/>
      <c r="M33">
        <v>12</v>
      </c>
      <c r="N33" s="35" t="str">
        <f t="shared" si="16"/>
        <v/>
      </c>
      <c r="O33" s="35" t="str">
        <f t="shared" si="14"/>
        <v/>
      </c>
      <c r="P33" s="35" t="str">
        <f t="shared" si="14"/>
        <v/>
      </c>
      <c r="Q33" s="35" t="str">
        <f t="shared" si="14"/>
        <v/>
      </c>
      <c r="R33" s="35" t="str">
        <f t="shared" si="14"/>
        <v/>
      </c>
      <c r="S33" s="35" t="str">
        <f t="shared" si="14"/>
        <v/>
      </c>
      <c r="T33" s="35" t="str">
        <f t="shared" si="14"/>
        <v/>
      </c>
      <c r="U33" s="35" t="str">
        <f t="shared" si="14"/>
        <v/>
      </c>
      <c r="V33" s="35" t="str">
        <f t="shared" si="14"/>
        <v/>
      </c>
      <c r="W33" s="35" t="str">
        <f t="shared" si="14"/>
        <v/>
      </c>
      <c r="X33" s="35" t="str">
        <f t="shared" si="14"/>
        <v/>
      </c>
      <c r="Y33" s="35" t="str">
        <f t="shared" si="14"/>
        <v/>
      </c>
      <c r="Z33" s="35" t="str">
        <f t="shared" si="14"/>
        <v/>
      </c>
      <c r="AA33" s="35" t="str">
        <f t="shared" si="14"/>
        <v/>
      </c>
      <c r="AB33" s="35" t="str">
        <f t="shared" si="14"/>
        <v/>
      </c>
      <c r="AC33" s="35" t="str">
        <f t="shared" si="14"/>
        <v/>
      </c>
      <c r="AD33" s="35" t="str">
        <f t="shared" si="14"/>
        <v/>
      </c>
      <c r="AE33" s="35" t="str">
        <f t="shared" si="15"/>
        <v/>
      </c>
      <c r="AF33" s="35" t="str">
        <f t="shared" si="15"/>
        <v/>
      </c>
      <c r="AG33" s="35" t="str">
        <f t="shared" si="15"/>
        <v/>
      </c>
      <c r="AH33" s="35" t="str">
        <f t="shared" si="15"/>
        <v/>
      </c>
      <c r="AI33" s="35" t="str">
        <f t="shared" si="15"/>
        <v/>
      </c>
      <c r="AJ33" s="35" t="str">
        <f t="shared" si="15"/>
        <v/>
      </c>
      <c r="AK33" s="35" t="str">
        <f t="shared" si="15"/>
        <v/>
      </c>
      <c r="AL33" s="35" t="str">
        <f t="shared" si="15"/>
        <v/>
      </c>
      <c r="AM33" s="35" t="str">
        <f t="shared" si="15"/>
        <v/>
      </c>
    </row>
    <row r="34" spans="2:39" x14ac:dyDescent="0.3">
      <c r="B34" s="3"/>
      <c r="N34" s="35" t="str">
        <f t="shared" si="16"/>
        <v/>
      </c>
      <c r="O34" s="35" t="str">
        <f t="shared" si="14"/>
        <v/>
      </c>
      <c r="P34" s="35" t="str">
        <f t="shared" si="14"/>
        <v/>
      </c>
      <c r="Q34" s="35" t="str">
        <f t="shared" si="14"/>
        <v/>
      </c>
      <c r="R34" s="35" t="str">
        <f t="shared" si="14"/>
        <v/>
      </c>
      <c r="S34" s="35" t="str">
        <f t="shared" si="14"/>
        <v/>
      </c>
      <c r="T34" s="35" t="str">
        <f t="shared" si="14"/>
        <v/>
      </c>
      <c r="U34" s="35" t="str">
        <f t="shared" si="14"/>
        <v/>
      </c>
      <c r="V34" s="35" t="str">
        <f t="shared" si="14"/>
        <v/>
      </c>
      <c r="W34" s="35" t="str">
        <f t="shared" si="14"/>
        <v/>
      </c>
      <c r="X34" s="35" t="str">
        <f t="shared" si="14"/>
        <v/>
      </c>
      <c r="Y34" s="35" t="str">
        <f t="shared" si="14"/>
        <v/>
      </c>
      <c r="Z34" s="35" t="str">
        <f t="shared" si="14"/>
        <v/>
      </c>
      <c r="AA34" s="35" t="str">
        <f t="shared" si="14"/>
        <v/>
      </c>
      <c r="AB34" s="35" t="str">
        <f t="shared" si="14"/>
        <v/>
      </c>
      <c r="AC34" s="35" t="str">
        <f t="shared" si="14"/>
        <v/>
      </c>
      <c r="AD34" s="35" t="str">
        <f t="shared" si="14"/>
        <v/>
      </c>
      <c r="AE34" s="35" t="str">
        <f t="shared" si="15"/>
        <v/>
      </c>
      <c r="AF34" s="35" t="str">
        <f t="shared" si="15"/>
        <v/>
      </c>
      <c r="AG34" s="35" t="str">
        <f t="shared" si="15"/>
        <v/>
      </c>
      <c r="AH34" s="35" t="str">
        <f t="shared" si="15"/>
        <v/>
      </c>
      <c r="AI34" s="35" t="str">
        <f t="shared" si="15"/>
        <v/>
      </c>
      <c r="AJ34" s="35" t="str">
        <f t="shared" si="15"/>
        <v/>
      </c>
      <c r="AK34" s="35" t="str">
        <f t="shared" si="15"/>
        <v/>
      </c>
      <c r="AL34" s="35" t="str">
        <f t="shared" si="15"/>
        <v/>
      </c>
      <c r="AM34" s="35" t="str">
        <f t="shared" si="15"/>
        <v/>
      </c>
    </row>
    <row r="35" spans="2:39" x14ac:dyDescent="0.3">
      <c r="B35" s="3"/>
      <c r="N35" s="35" t="str">
        <f t="shared" si="16"/>
        <v/>
      </c>
      <c r="O35" s="35" t="str">
        <f t="shared" si="14"/>
        <v/>
      </c>
      <c r="P35" s="35" t="str">
        <f t="shared" si="14"/>
        <v/>
      </c>
      <c r="Q35" s="35" t="str">
        <f t="shared" si="14"/>
        <v/>
      </c>
      <c r="R35" s="35" t="str">
        <f t="shared" si="14"/>
        <v/>
      </c>
      <c r="S35" s="35" t="str">
        <f t="shared" si="14"/>
        <v/>
      </c>
      <c r="T35" s="35" t="str">
        <f t="shared" si="14"/>
        <v/>
      </c>
      <c r="U35" s="35" t="str">
        <f t="shared" si="14"/>
        <v/>
      </c>
      <c r="V35" s="35" t="str">
        <f t="shared" si="14"/>
        <v/>
      </c>
      <c r="W35" s="35" t="str">
        <f t="shared" si="14"/>
        <v/>
      </c>
      <c r="X35" s="35" t="str">
        <f t="shared" si="14"/>
        <v/>
      </c>
      <c r="Y35" s="35" t="str">
        <f t="shared" si="14"/>
        <v/>
      </c>
      <c r="Z35" s="35" t="str">
        <f t="shared" si="14"/>
        <v/>
      </c>
      <c r="AA35" s="35" t="str">
        <f t="shared" si="14"/>
        <v/>
      </c>
      <c r="AB35" s="35" t="str">
        <f t="shared" si="14"/>
        <v/>
      </c>
      <c r="AC35" s="35" t="str">
        <f t="shared" si="14"/>
        <v/>
      </c>
      <c r="AD35" s="35" t="str">
        <f t="shared" si="14"/>
        <v/>
      </c>
      <c r="AE35" s="35" t="str">
        <f t="shared" si="15"/>
        <v/>
      </c>
      <c r="AF35" s="35" t="str">
        <f t="shared" si="15"/>
        <v/>
      </c>
      <c r="AG35" s="35" t="str">
        <f t="shared" si="15"/>
        <v/>
      </c>
      <c r="AH35" s="35" t="str">
        <f t="shared" si="15"/>
        <v/>
      </c>
      <c r="AI35" s="35" t="str">
        <f t="shared" si="15"/>
        <v/>
      </c>
      <c r="AJ35" s="35" t="str">
        <f t="shared" si="15"/>
        <v/>
      </c>
      <c r="AK35" s="35" t="str">
        <f t="shared" si="15"/>
        <v/>
      </c>
      <c r="AL35" s="35" t="str">
        <f t="shared" si="15"/>
        <v/>
      </c>
      <c r="AM35" s="35" t="str">
        <f t="shared" si="15"/>
        <v/>
      </c>
    </row>
    <row r="36" spans="2:39" x14ac:dyDescent="0.3">
      <c r="B36" s="3"/>
      <c r="N36" s="35" t="str">
        <f t="shared" si="16"/>
        <v/>
      </c>
      <c r="O36" s="35" t="str">
        <f t="shared" si="14"/>
        <v/>
      </c>
      <c r="P36" s="35" t="str">
        <f t="shared" si="14"/>
        <v/>
      </c>
      <c r="Q36" s="35" t="str">
        <f t="shared" si="14"/>
        <v/>
      </c>
      <c r="R36" s="35" t="str">
        <f t="shared" si="14"/>
        <v/>
      </c>
      <c r="S36" s="35" t="str">
        <f t="shared" si="14"/>
        <v/>
      </c>
      <c r="T36" s="35" t="str">
        <f t="shared" si="14"/>
        <v/>
      </c>
      <c r="U36" s="35" t="str">
        <f t="shared" si="14"/>
        <v/>
      </c>
      <c r="V36" s="35" t="str">
        <f t="shared" si="14"/>
        <v/>
      </c>
      <c r="W36" s="35" t="str">
        <f t="shared" si="14"/>
        <v/>
      </c>
      <c r="X36" s="35" t="str">
        <f t="shared" si="14"/>
        <v/>
      </c>
      <c r="Y36" s="35" t="str">
        <f t="shared" si="14"/>
        <v/>
      </c>
      <c r="Z36" s="35" t="str">
        <f t="shared" si="14"/>
        <v/>
      </c>
      <c r="AA36" s="35" t="str">
        <f t="shared" si="14"/>
        <v/>
      </c>
      <c r="AB36" s="35" t="str">
        <f t="shared" si="14"/>
        <v/>
      </c>
      <c r="AC36" s="35" t="str">
        <f t="shared" si="14"/>
        <v/>
      </c>
      <c r="AD36" s="35" t="str">
        <f t="shared" si="14"/>
        <v/>
      </c>
      <c r="AE36" s="35" t="str">
        <f t="shared" si="15"/>
        <v/>
      </c>
      <c r="AF36" s="35" t="str">
        <f t="shared" si="15"/>
        <v/>
      </c>
      <c r="AG36" s="35" t="str">
        <f t="shared" si="15"/>
        <v/>
      </c>
      <c r="AH36" s="35" t="str">
        <f t="shared" si="15"/>
        <v/>
      </c>
      <c r="AI36" s="35" t="str">
        <f t="shared" si="15"/>
        <v/>
      </c>
      <c r="AJ36" s="35" t="str">
        <f t="shared" si="15"/>
        <v/>
      </c>
      <c r="AK36" s="35" t="str">
        <f t="shared" si="15"/>
        <v/>
      </c>
      <c r="AL36" s="35" t="str">
        <f t="shared" si="15"/>
        <v/>
      </c>
      <c r="AM36" s="35" t="str">
        <f t="shared" si="15"/>
        <v/>
      </c>
    </row>
    <row r="37" spans="2:39" x14ac:dyDescent="0.3">
      <c r="B37" s="3"/>
      <c r="M37" s="12" t="s">
        <v>565</v>
      </c>
      <c r="N37" s="36">
        <f>IF(N33="",1000,SUM(N31:N33))</f>
        <v>1000</v>
      </c>
      <c r="O37" s="36">
        <f t="shared" ref="O37:AM37" si="17">IF(O33="",1000,SUM(O31:O33))</f>
        <v>1000</v>
      </c>
      <c r="P37" s="36">
        <f t="shared" si="17"/>
        <v>1000</v>
      </c>
      <c r="Q37" s="36">
        <f t="shared" si="17"/>
        <v>1000</v>
      </c>
      <c r="R37" s="36">
        <f t="shared" si="17"/>
        <v>1000</v>
      </c>
      <c r="S37" s="36">
        <f t="shared" si="17"/>
        <v>1000</v>
      </c>
      <c r="T37" s="36">
        <f t="shared" si="17"/>
        <v>1000</v>
      </c>
      <c r="U37" s="36">
        <f t="shared" si="17"/>
        <v>1000</v>
      </c>
      <c r="V37" s="36">
        <f t="shared" si="17"/>
        <v>1000</v>
      </c>
      <c r="W37" s="36">
        <f t="shared" si="17"/>
        <v>1000</v>
      </c>
      <c r="X37" s="36">
        <f t="shared" si="17"/>
        <v>1000</v>
      </c>
      <c r="Y37" s="36">
        <f t="shared" si="17"/>
        <v>1000</v>
      </c>
      <c r="Z37" s="36">
        <f t="shared" si="17"/>
        <v>1000</v>
      </c>
      <c r="AA37" s="36">
        <f t="shared" si="17"/>
        <v>1000</v>
      </c>
      <c r="AB37" s="36">
        <f t="shared" si="17"/>
        <v>1000</v>
      </c>
      <c r="AC37" s="36">
        <f t="shared" si="17"/>
        <v>1000</v>
      </c>
      <c r="AD37" s="36">
        <f t="shared" si="17"/>
        <v>1000</v>
      </c>
      <c r="AE37" s="36">
        <f t="shared" si="17"/>
        <v>1000</v>
      </c>
      <c r="AF37" s="36">
        <f t="shared" si="17"/>
        <v>1000</v>
      </c>
      <c r="AG37" s="36">
        <f t="shared" si="17"/>
        <v>1000</v>
      </c>
      <c r="AH37" s="36">
        <f t="shared" si="17"/>
        <v>1000</v>
      </c>
      <c r="AI37" s="36">
        <f t="shared" si="17"/>
        <v>1000</v>
      </c>
      <c r="AJ37" s="36">
        <f t="shared" si="17"/>
        <v>1000</v>
      </c>
      <c r="AK37" s="36">
        <f t="shared" si="17"/>
        <v>1000</v>
      </c>
      <c r="AL37" s="36">
        <f t="shared" si="17"/>
        <v>1000</v>
      </c>
      <c r="AM37" s="36">
        <f t="shared" si="17"/>
        <v>1000</v>
      </c>
    </row>
    <row r="38" spans="2:39" x14ac:dyDescent="0.3">
      <c r="B38" s="3"/>
      <c r="M38" s="12" t="s">
        <v>212</v>
      </c>
      <c r="N38" s="37">
        <f>RANK(N37,($N$10:$AM$10,$N$19:$AM$19,$N$28:$AM$28, $N$37:$AM$37),1)</f>
        <v>2</v>
      </c>
      <c r="O38" s="37">
        <f>RANK(O37,($N$10:$AM$10,$N$19:$AM$19,$N$28:$AM$28, $N$37:$AM$37),1)</f>
        <v>2</v>
      </c>
      <c r="P38" s="37">
        <f>RANK(P37,($N$10:$AM$10,$N$19:$AM$19,$N$28:$AM$28, $N$37:$AM$37),1)</f>
        <v>2</v>
      </c>
      <c r="Q38" s="37">
        <f>RANK(Q37,($N$10:$AM$10,$N$19:$AM$19,$N$28:$AM$28, $N$37:$AM$37),1)</f>
        <v>2</v>
      </c>
      <c r="R38" s="37">
        <f>RANK(R37,($N$10:$AM$10,$N$19:$AM$19,$N$28:$AM$28, $N$37:$AM$37),1)</f>
        <v>2</v>
      </c>
      <c r="S38" s="37">
        <f>RANK(S37,($N$10:$AM$10,$N$19:$AM$19,$N$28:$AM$28, $N$37:$AM$37),1)</f>
        <v>2</v>
      </c>
      <c r="T38" s="37">
        <f>RANK(T37,($N$10:$AM$10,$N$19:$AM$19,$N$28:$AM$28, $N$37:$AM$37),1)</f>
        <v>2</v>
      </c>
      <c r="U38" s="37">
        <f>RANK(U37,($N$10:$AM$10,$N$19:$AM$19,$N$28:$AM$28, $N$37:$AM$37),1)</f>
        <v>2</v>
      </c>
      <c r="V38" s="37">
        <f>RANK(V37,($N$10:$AM$10,$N$19:$AM$19,$N$28:$AM$28, $N$37:$AM$37),1)</f>
        <v>2</v>
      </c>
      <c r="W38" s="37">
        <f>RANK(W37,($N$10:$AM$10,$N$19:$AM$19,$N$28:$AM$28, $N$37:$AM$37),1)</f>
        <v>2</v>
      </c>
      <c r="X38" s="37">
        <f>RANK(X37,($N$10:$AM$10,$N$19:$AM$19,$N$28:$AM$28, $N$37:$AM$37),1)</f>
        <v>2</v>
      </c>
      <c r="Y38" s="37">
        <f>RANK(Y37,($N$10:$AM$10,$N$19:$AM$19,$N$28:$AM$28, $N$37:$AM$37),1)</f>
        <v>2</v>
      </c>
      <c r="Z38" s="37">
        <f>RANK(Z37,($N$10:$AM$10,$N$19:$AM$19,$N$28:$AM$28, $N$37:$AM$37),1)</f>
        <v>2</v>
      </c>
      <c r="AA38" s="37">
        <f>RANK(AA37,($N$10:$AM$10,$N$19:$AM$19,$N$28:$AM$28, $N$37:$AM$37),1)</f>
        <v>2</v>
      </c>
      <c r="AB38" s="37">
        <f>RANK(AB37,($N$10:$AM$10,$N$19:$AM$19,$N$28:$AM$28, $N$37:$AM$37),1)</f>
        <v>2</v>
      </c>
      <c r="AC38" s="37">
        <f>RANK(AC37,($N$10:$AM$10,$N$19:$AM$19,$N$28:$AM$28, $N$37:$AM$37),1)</f>
        <v>2</v>
      </c>
      <c r="AD38" s="37">
        <f>RANK(AD37,($N$10:$AM$10,$N$19:$AM$19,$N$28:$AM$28, $N$37:$AM$37),1)</f>
        <v>2</v>
      </c>
      <c r="AE38" s="37">
        <f>RANK(AE37,($N$10:$AM$10,$N$19:$AM$19,$N$28:$AM$28, $N$37:$AM$37),1)</f>
        <v>2</v>
      </c>
      <c r="AF38" s="37">
        <f>RANK(AF37,($N$10:$AM$10,$N$19:$AM$19,$N$28:$AM$28, $N$37:$AM$37),1)</f>
        <v>2</v>
      </c>
      <c r="AG38" s="37">
        <f>RANK(AG37,($N$10:$AM$10,$N$19:$AM$19,$N$28:$AM$28, $N$37:$AM$37),1)</f>
        <v>2</v>
      </c>
      <c r="AH38" s="37">
        <f>RANK(AH37,($N$10:$AM$10,$N$19:$AM$19,$N$28:$AM$28, $N$37:$AM$37),1)</f>
        <v>2</v>
      </c>
      <c r="AI38" s="37">
        <f>RANK(AI37,($N$10:$AM$10,$N$19:$AM$19,$N$28:$AM$28, $N$37:$AM$37),1)</f>
        <v>2</v>
      </c>
      <c r="AJ38" s="37">
        <f>RANK(AJ37,($N$10:$AM$10,$N$19:$AM$19,$N$28:$AM$28, $N$37:$AM$37),1)</f>
        <v>2</v>
      </c>
      <c r="AK38" s="37">
        <f>RANK(AK37,($N$10:$AM$10,$N$19:$AM$19,$N$28:$AM$28, $N$37:$AM$37),1)</f>
        <v>2</v>
      </c>
      <c r="AL38" s="37">
        <f>RANK(AL37,($N$10:$AM$10,$N$19:$AM$19,$N$28:$AM$28, $N$37:$AM$37),1)</f>
        <v>2</v>
      </c>
      <c r="AM38" s="37">
        <f>RANK(AM37,($N$10:$AM$10,$N$19:$AM$19,$N$28:$AM$28, $N$37:$AM$37),1)</f>
        <v>2</v>
      </c>
    </row>
    <row r="39" spans="2:39" x14ac:dyDescent="0.3">
      <c r="B39" s="3"/>
    </row>
    <row r="40" spans="2:39" x14ac:dyDescent="0.3">
      <c r="B40" s="3"/>
    </row>
    <row r="41" spans="2:39" x14ac:dyDescent="0.3">
      <c r="B41" s="3"/>
    </row>
    <row r="42" spans="2:39" x14ac:dyDescent="0.3">
      <c r="B42" s="3"/>
    </row>
    <row r="43" spans="2:39" x14ac:dyDescent="0.3">
      <c r="B43" s="3"/>
    </row>
    <row r="44" spans="2:39" x14ac:dyDescent="0.3">
      <c r="B44" s="3"/>
    </row>
    <row r="45" spans="2:39" x14ac:dyDescent="0.3">
      <c r="B45" s="3"/>
    </row>
    <row r="46" spans="2:39" x14ac:dyDescent="0.3">
      <c r="B46" s="3"/>
    </row>
    <row r="47" spans="2:39" x14ac:dyDescent="0.3">
      <c r="B47" s="3"/>
    </row>
    <row r="48" spans="2:39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14" x14ac:dyDescent="0.3">
      <c r="B97" s="3"/>
    </row>
    <row r="98" spans="2:14" x14ac:dyDescent="0.3">
      <c r="B98" s="3"/>
    </row>
    <row r="99" spans="2:14" x14ac:dyDescent="0.3">
      <c r="B99" s="3"/>
    </row>
    <row r="100" spans="2:14" x14ac:dyDescent="0.3">
      <c r="B100" s="3"/>
      <c r="N100" t="s">
        <v>207</v>
      </c>
    </row>
    <row r="101" spans="2:14" x14ac:dyDescent="0.3">
      <c r="B101" s="3"/>
      <c r="N101" t="s">
        <v>492</v>
      </c>
    </row>
    <row r="102" spans="2:14" x14ac:dyDescent="0.3">
      <c r="B102" s="3"/>
      <c r="N102" t="s">
        <v>202</v>
      </c>
    </row>
    <row r="103" spans="2:14" x14ac:dyDescent="0.3">
      <c r="B103" s="3"/>
      <c r="N103" t="s">
        <v>1009</v>
      </c>
    </row>
    <row r="104" spans="2:14" x14ac:dyDescent="0.3">
      <c r="B104" s="3"/>
      <c r="N104" t="s">
        <v>483</v>
      </c>
    </row>
    <row r="105" spans="2:14" x14ac:dyDescent="0.3">
      <c r="B105" s="3"/>
      <c r="N105" t="s">
        <v>205</v>
      </c>
    </row>
    <row r="106" spans="2:14" x14ac:dyDescent="0.3">
      <c r="B106" s="3"/>
      <c r="N106" t="s">
        <v>206</v>
      </c>
    </row>
    <row r="107" spans="2:14" x14ac:dyDescent="0.3">
      <c r="B107" s="3"/>
      <c r="N107" t="s">
        <v>204</v>
      </c>
    </row>
    <row r="108" spans="2:14" x14ac:dyDescent="0.3">
      <c r="B108" s="3"/>
      <c r="N108" t="s">
        <v>203</v>
      </c>
    </row>
    <row r="109" spans="2:14" x14ac:dyDescent="0.3">
      <c r="B109" s="3"/>
    </row>
    <row r="110" spans="2:14" x14ac:dyDescent="0.3">
      <c r="B110" s="3" t="s">
        <v>212</v>
      </c>
      <c r="C110" s="3" t="s">
        <v>214</v>
      </c>
      <c r="D110" t="s">
        <v>200</v>
      </c>
    </row>
    <row r="111" spans="2:14" x14ac:dyDescent="0.3">
      <c r="B111" s="3">
        <v>1</v>
      </c>
    </row>
    <row r="112" spans="2:14" x14ac:dyDescent="0.3">
      <c r="B112" s="3">
        <v>2</v>
      </c>
    </row>
    <row r="113" spans="2:2" x14ac:dyDescent="0.3">
      <c r="B113" s="3">
        <v>3</v>
      </c>
    </row>
    <row r="114" spans="2:2" x14ac:dyDescent="0.3">
      <c r="B114" s="3">
        <v>4</v>
      </c>
    </row>
    <row r="115" spans="2:2" x14ac:dyDescent="0.3">
      <c r="B115" s="3">
        <v>5</v>
      </c>
    </row>
    <row r="116" spans="2:2" x14ac:dyDescent="0.3">
      <c r="B116" s="3">
        <v>6</v>
      </c>
    </row>
    <row r="117" spans="2:2" x14ac:dyDescent="0.3">
      <c r="B117" s="3">
        <v>7</v>
      </c>
    </row>
    <row r="118" spans="2:2" x14ac:dyDescent="0.3">
      <c r="B118" s="3">
        <v>8</v>
      </c>
    </row>
    <row r="119" spans="2:2" x14ac:dyDescent="0.3">
      <c r="B119" s="3">
        <v>9</v>
      </c>
    </row>
    <row r="120" spans="2:2" x14ac:dyDescent="0.3">
      <c r="B120" s="3">
        <v>10</v>
      </c>
    </row>
    <row r="121" spans="2:2" x14ac:dyDescent="0.3">
      <c r="B121" s="3">
        <v>11</v>
      </c>
    </row>
    <row r="122" spans="2:2" x14ac:dyDescent="0.3">
      <c r="B122" s="3">
        <v>12</v>
      </c>
    </row>
    <row r="123" spans="2:2" x14ac:dyDescent="0.3">
      <c r="B123" s="3">
        <v>13</v>
      </c>
    </row>
    <row r="124" spans="2:2" x14ac:dyDescent="0.3">
      <c r="B124" s="3">
        <v>14</v>
      </c>
    </row>
    <row r="125" spans="2:2" x14ac:dyDescent="0.3">
      <c r="B125" s="3">
        <v>15</v>
      </c>
    </row>
    <row r="126" spans="2:2" x14ac:dyDescent="0.3">
      <c r="B126" s="3">
        <v>16</v>
      </c>
    </row>
    <row r="127" spans="2:2" x14ac:dyDescent="0.3">
      <c r="B127" s="3">
        <v>17</v>
      </c>
    </row>
    <row r="128" spans="2:2" x14ac:dyDescent="0.3">
      <c r="B128" s="3">
        <v>18</v>
      </c>
    </row>
    <row r="129" spans="2:2" x14ac:dyDescent="0.3">
      <c r="B129" s="3">
        <v>19</v>
      </c>
    </row>
    <row r="130" spans="2:2" x14ac:dyDescent="0.3">
      <c r="B130" s="3">
        <v>20</v>
      </c>
    </row>
    <row r="131" spans="2:2" x14ac:dyDescent="0.3">
      <c r="B131" s="3">
        <v>21</v>
      </c>
    </row>
    <row r="132" spans="2:2" x14ac:dyDescent="0.3">
      <c r="B132">
        <v>22</v>
      </c>
    </row>
    <row r="133" spans="2:2" x14ac:dyDescent="0.3">
      <c r="B133">
        <v>23</v>
      </c>
    </row>
    <row r="134" spans="2:2" x14ac:dyDescent="0.3">
      <c r="B134">
        <v>24</v>
      </c>
    </row>
    <row r="135" spans="2:2" x14ac:dyDescent="0.3">
      <c r="B135">
        <v>25</v>
      </c>
    </row>
    <row r="136" spans="2:2" x14ac:dyDescent="0.3">
      <c r="B136">
        <v>26</v>
      </c>
    </row>
    <row r="137" spans="2:2" x14ac:dyDescent="0.3">
      <c r="B137">
        <v>27</v>
      </c>
    </row>
    <row r="138" spans="2:2" x14ac:dyDescent="0.3">
      <c r="B138">
        <v>28</v>
      </c>
    </row>
    <row r="139" spans="2:2" x14ac:dyDescent="0.3">
      <c r="B139">
        <v>29</v>
      </c>
    </row>
    <row r="140" spans="2:2" x14ac:dyDescent="0.3">
      <c r="B140">
        <v>30</v>
      </c>
    </row>
    <row r="141" spans="2:2" x14ac:dyDescent="0.3">
      <c r="B141">
        <v>31</v>
      </c>
    </row>
    <row r="142" spans="2:2" x14ac:dyDescent="0.3">
      <c r="B142">
        <v>32</v>
      </c>
    </row>
    <row r="143" spans="2:2" x14ac:dyDescent="0.3">
      <c r="B143">
        <v>33</v>
      </c>
    </row>
    <row r="144" spans="2:2" x14ac:dyDescent="0.3">
      <c r="B144">
        <v>34</v>
      </c>
    </row>
    <row r="145" spans="2:2" x14ac:dyDescent="0.3">
      <c r="B145">
        <v>35</v>
      </c>
    </row>
    <row r="146" spans="2:2" x14ac:dyDescent="0.3">
      <c r="B146">
        <v>36</v>
      </c>
    </row>
    <row r="147" spans="2:2" x14ac:dyDescent="0.3">
      <c r="B147">
        <v>37</v>
      </c>
    </row>
    <row r="148" spans="2:2" x14ac:dyDescent="0.3">
      <c r="B148">
        <v>38</v>
      </c>
    </row>
    <row r="149" spans="2:2" x14ac:dyDescent="0.3">
      <c r="B149">
        <v>39</v>
      </c>
    </row>
    <row r="150" spans="2:2" x14ac:dyDescent="0.3">
      <c r="B150">
        <v>40</v>
      </c>
    </row>
    <row r="151" spans="2:2" x14ac:dyDescent="0.3">
      <c r="B151">
        <v>41</v>
      </c>
    </row>
    <row r="152" spans="2:2" x14ac:dyDescent="0.3">
      <c r="B152">
        <v>42</v>
      </c>
    </row>
    <row r="153" spans="2:2" x14ac:dyDescent="0.3">
      <c r="B153">
        <v>43</v>
      </c>
    </row>
    <row r="154" spans="2:2" x14ac:dyDescent="0.3">
      <c r="B154">
        <v>44</v>
      </c>
    </row>
    <row r="155" spans="2:2" x14ac:dyDescent="0.3">
      <c r="B155">
        <v>45</v>
      </c>
    </row>
    <row r="156" spans="2:2" x14ac:dyDescent="0.3">
      <c r="B156">
        <v>46</v>
      </c>
    </row>
    <row r="157" spans="2:2" x14ac:dyDescent="0.3">
      <c r="B157">
        <v>47</v>
      </c>
    </row>
    <row r="158" spans="2:2" x14ac:dyDescent="0.3">
      <c r="B158">
        <v>48</v>
      </c>
    </row>
    <row r="159" spans="2:2" x14ac:dyDescent="0.3">
      <c r="B159">
        <v>49</v>
      </c>
    </row>
    <row r="160" spans="2:2" x14ac:dyDescent="0.3">
      <c r="B160">
        <v>50</v>
      </c>
    </row>
    <row r="161" spans="2:2" x14ac:dyDescent="0.3">
      <c r="B161">
        <v>51</v>
      </c>
    </row>
    <row r="162" spans="2:2" x14ac:dyDescent="0.3">
      <c r="B162">
        <v>52</v>
      </c>
    </row>
    <row r="163" spans="2:2" x14ac:dyDescent="0.3">
      <c r="B163">
        <v>53</v>
      </c>
    </row>
    <row r="164" spans="2:2" x14ac:dyDescent="0.3">
      <c r="B164">
        <v>54</v>
      </c>
    </row>
    <row r="165" spans="2:2" x14ac:dyDescent="0.3">
      <c r="B165">
        <v>55</v>
      </c>
    </row>
    <row r="166" spans="2:2" x14ac:dyDescent="0.3">
      <c r="B166">
        <v>56</v>
      </c>
    </row>
    <row r="167" spans="2:2" x14ac:dyDescent="0.3">
      <c r="B167">
        <v>57</v>
      </c>
    </row>
    <row r="168" spans="2:2" x14ac:dyDescent="0.3">
      <c r="B168">
        <v>58</v>
      </c>
    </row>
    <row r="169" spans="2:2" x14ac:dyDescent="0.3">
      <c r="B169">
        <v>59</v>
      </c>
    </row>
    <row r="170" spans="2:2" x14ac:dyDescent="0.3">
      <c r="B170">
        <v>60</v>
      </c>
    </row>
    <row r="171" spans="2:2" x14ac:dyDescent="0.3">
      <c r="B171">
        <v>61</v>
      </c>
    </row>
    <row r="172" spans="2:2" x14ac:dyDescent="0.3">
      <c r="B172">
        <v>62</v>
      </c>
    </row>
    <row r="173" spans="2:2" x14ac:dyDescent="0.3">
      <c r="B173">
        <v>63</v>
      </c>
    </row>
    <row r="174" spans="2:2" x14ac:dyDescent="0.3">
      <c r="B174">
        <v>64</v>
      </c>
    </row>
    <row r="175" spans="2:2" x14ac:dyDescent="0.3">
      <c r="B175">
        <v>65</v>
      </c>
    </row>
    <row r="176" spans="2:2" x14ac:dyDescent="0.3">
      <c r="B176">
        <v>66</v>
      </c>
    </row>
    <row r="177" spans="2:2" x14ac:dyDescent="0.3">
      <c r="B177">
        <v>67</v>
      </c>
    </row>
    <row r="178" spans="2:2" x14ac:dyDescent="0.3">
      <c r="B178">
        <v>68</v>
      </c>
    </row>
    <row r="179" spans="2:2" x14ac:dyDescent="0.3">
      <c r="B179">
        <v>69</v>
      </c>
    </row>
    <row r="180" spans="2:2" x14ac:dyDescent="0.3">
      <c r="B180">
        <v>70</v>
      </c>
    </row>
    <row r="181" spans="2:2" x14ac:dyDescent="0.3">
      <c r="B181">
        <v>71</v>
      </c>
    </row>
    <row r="182" spans="2:2" x14ac:dyDescent="0.3">
      <c r="B182">
        <v>72</v>
      </c>
    </row>
    <row r="183" spans="2:2" x14ac:dyDescent="0.3">
      <c r="B183">
        <v>73</v>
      </c>
    </row>
    <row r="184" spans="2:2" x14ac:dyDescent="0.3">
      <c r="B184">
        <v>74</v>
      </c>
    </row>
    <row r="185" spans="2:2" x14ac:dyDescent="0.3">
      <c r="B185">
        <v>75</v>
      </c>
    </row>
    <row r="186" spans="2:2" x14ac:dyDescent="0.3">
      <c r="B186">
        <v>76</v>
      </c>
    </row>
    <row r="187" spans="2:2" x14ac:dyDescent="0.3">
      <c r="B187">
        <v>77</v>
      </c>
    </row>
    <row r="188" spans="2:2" x14ac:dyDescent="0.3">
      <c r="B188">
        <v>78</v>
      </c>
    </row>
    <row r="189" spans="2:2" x14ac:dyDescent="0.3">
      <c r="B189">
        <v>79</v>
      </c>
    </row>
    <row r="190" spans="2:2" x14ac:dyDescent="0.3">
      <c r="B190">
        <v>80</v>
      </c>
    </row>
    <row r="191" spans="2:2" x14ac:dyDescent="0.3">
      <c r="B191">
        <v>81</v>
      </c>
    </row>
    <row r="192" spans="2:2" x14ac:dyDescent="0.3">
      <c r="B192">
        <v>82</v>
      </c>
    </row>
    <row r="193" spans="2:2" x14ac:dyDescent="0.3">
      <c r="B193">
        <v>83</v>
      </c>
    </row>
    <row r="194" spans="2:2" x14ac:dyDescent="0.3">
      <c r="B194">
        <v>84</v>
      </c>
    </row>
    <row r="195" spans="2:2" x14ac:dyDescent="0.3">
      <c r="B195">
        <v>85</v>
      </c>
    </row>
    <row r="196" spans="2:2" x14ac:dyDescent="0.3">
      <c r="B196">
        <v>86</v>
      </c>
    </row>
    <row r="197" spans="2:2" x14ac:dyDescent="0.3">
      <c r="B197">
        <v>87</v>
      </c>
    </row>
    <row r="198" spans="2:2" x14ac:dyDescent="0.3">
      <c r="B198">
        <v>88</v>
      </c>
    </row>
    <row r="199" spans="2:2" x14ac:dyDescent="0.3">
      <c r="B199">
        <v>89</v>
      </c>
    </row>
    <row r="200" spans="2:2" x14ac:dyDescent="0.3">
      <c r="B200">
        <v>90</v>
      </c>
    </row>
    <row r="201" spans="2:2" x14ac:dyDescent="0.3">
      <c r="B201">
        <v>91</v>
      </c>
    </row>
    <row r="202" spans="2:2" x14ac:dyDescent="0.3">
      <c r="B202">
        <v>92</v>
      </c>
    </row>
    <row r="203" spans="2:2" x14ac:dyDescent="0.3">
      <c r="B203">
        <v>93</v>
      </c>
    </row>
    <row r="204" spans="2:2" x14ac:dyDescent="0.3">
      <c r="B204">
        <v>94</v>
      </c>
    </row>
    <row r="205" spans="2:2" x14ac:dyDescent="0.3">
      <c r="B205">
        <v>95</v>
      </c>
    </row>
    <row r="206" spans="2:2" x14ac:dyDescent="0.3">
      <c r="B206">
        <v>96</v>
      </c>
    </row>
    <row r="207" spans="2:2" x14ac:dyDescent="0.3">
      <c r="B207">
        <v>97</v>
      </c>
    </row>
    <row r="208" spans="2:2" x14ac:dyDescent="0.3">
      <c r="B208">
        <v>98</v>
      </c>
    </row>
    <row r="209" spans="2:2" x14ac:dyDescent="0.3">
      <c r="B209">
        <v>99</v>
      </c>
    </row>
    <row r="210" spans="2:2" x14ac:dyDescent="0.3">
      <c r="B210">
        <v>100</v>
      </c>
    </row>
    <row r="211" spans="2:2" x14ac:dyDescent="0.3">
      <c r="B211">
        <v>101</v>
      </c>
    </row>
    <row r="212" spans="2:2" x14ac:dyDescent="0.3">
      <c r="B212">
        <v>102</v>
      </c>
    </row>
    <row r="213" spans="2:2" x14ac:dyDescent="0.3">
      <c r="B213">
        <v>103</v>
      </c>
    </row>
    <row r="214" spans="2:2" x14ac:dyDescent="0.3">
      <c r="B214">
        <v>104</v>
      </c>
    </row>
    <row r="215" spans="2:2" x14ac:dyDescent="0.3">
      <c r="B215">
        <v>105</v>
      </c>
    </row>
    <row r="216" spans="2:2" x14ac:dyDescent="0.3">
      <c r="B216">
        <v>106</v>
      </c>
    </row>
    <row r="217" spans="2:2" x14ac:dyDescent="0.3">
      <c r="B217">
        <v>107</v>
      </c>
    </row>
    <row r="218" spans="2:2" x14ac:dyDescent="0.3">
      <c r="B218">
        <v>108</v>
      </c>
    </row>
    <row r="219" spans="2:2" x14ac:dyDescent="0.3">
      <c r="B219">
        <v>109</v>
      </c>
    </row>
    <row r="220" spans="2:2" x14ac:dyDescent="0.3">
      <c r="B220">
        <v>110</v>
      </c>
    </row>
    <row r="221" spans="2:2" x14ac:dyDescent="0.3">
      <c r="B221">
        <v>111</v>
      </c>
    </row>
    <row r="222" spans="2:2" x14ac:dyDescent="0.3">
      <c r="B222">
        <v>112</v>
      </c>
    </row>
    <row r="223" spans="2:2" x14ac:dyDescent="0.3">
      <c r="B223">
        <v>113</v>
      </c>
    </row>
    <row r="224" spans="2:2" x14ac:dyDescent="0.3">
      <c r="B224">
        <v>114</v>
      </c>
    </row>
    <row r="225" spans="2:2" x14ac:dyDescent="0.3">
      <c r="B225">
        <v>115</v>
      </c>
    </row>
    <row r="226" spans="2:2" x14ac:dyDescent="0.3">
      <c r="B226">
        <v>116</v>
      </c>
    </row>
    <row r="227" spans="2:2" x14ac:dyDescent="0.3">
      <c r="B227">
        <v>117</v>
      </c>
    </row>
    <row r="228" spans="2:2" x14ac:dyDescent="0.3">
      <c r="B228">
        <v>118</v>
      </c>
    </row>
    <row r="229" spans="2:2" x14ac:dyDescent="0.3">
      <c r="B229">
        <v>119</v>
      </c>
    </row>
    <row r="230" spans="2:2" x14ac:dyDescent="0.3">
      <c r="B230">
        <v>120</v>
      </c>
    </row>
    <row r="231" spans="2:2" x14ac:dyDescent="0.3">
      <c r="B231">
        <v>121</v>
      </c>
    </row>
    <row r="232" spans="2:2" x14ac:dyDescent="0.3">
      <c r="B232">
        <v>122</v>
      </c>
    </row>
    <row r="233" spans="2:2" x14ac:dyDescent="0.3">
      <c r="B233">
        <v>123</v>
      </c>
    </row>
    <row r="234" spans="2:2" x14ac:dyDescent="0.3">
      <c r="B234">
        <v>124</v>
      </c>
    </row>
    <row r="235" spans="2:2" x14ac:dyDescent="0.3">
      <c r="B235">
        <v>125</v>
      </c>
    </row>
    <row r="236" spans="2:2" x14ac:dyDescent="0.3">
      <c r="B236">
        <v>126</v>
      </c>
    </row>
    <row r="237" spans="2:2" x14ac:dyDescent="0.3">
      <c r="B237">
        <v>127</v>
      </c>
    </row>
    <row r="238" spans="2:2" x14ac:dyDescent="0.3">
      <c r="B238">
        <v>128</v>
      </c>
    </row>
    <row r="239" spans="2:2" x14ac:dyDescent="0.3">
      <c r="B239">
        <v>129</v>
      </c>
    </row>
    <row r="240" spans="2:2" x14ac:dyDescent="0.3">
      <c r="B240">
        <v>130</v>
      </c>
    </row>
    <row r="241" spans="2:2" x14ac:dyDescent="0.3">
      <c r="B241">
        <v>131</v>
      </c>
    </row>
    <row r="242" spans="2:2" x14ac:dyDescent="0.3">
      <c r="B242">
        <v>132</v>
      </c>
    </row>
    <row r="243" spans="2:2" x14ac:dyDescent="0.3">
      <c r="B243">
        <v>133</v>
      </c>
    </row>
    <row r="244" spans="2:2" x14ac:dyDescent="0.3">
      <c r="B244">
        <v>134</v>
      </c>
    </row>
    <row r="245" spans="2:2" x14ac:dyDescent="0.3">
      <c r="B245">
        <v>135</v>
      </c>
    </row>
    <row r="246" spans="2:2" x14ac:dyDescent="0.3">
      <c r="B246">
        <v>136</v>
      </c>
    </row>
    <row r="247" spans="2:2" x14ac:dyDescent="0.3">
      <c r="B247">
        <v>137</v>
      </c>
    </row>
    <row r="248" spans="2:2" x14ac:dyDescent="0.3">
      <c r="B248">
        <v>138</v>
      </c>
    </row>
    <row r="249" spans="2:2" x14ac:dyDescent="0.3">
      <c r="B249">
        <v>139</v>
      </c>
    </row>
    <row r="250" spans="2:2" x14ac:dyDescent="0.3">
      <c r="B250">
        <v>140</v>
      </c>
    </row>
    <row r="251" spans="2:2" x14ac:dyDescent="0.3">
      <c r="B251">
        <v>141</v>
      </c>
    </row>
    <row r="252" spans="2:2" x14ac:dyDescent="0.3">
      <c r="B252">
        <v>142</v>
      </c>
    </row>
    <row r="253" spans="2:2" x14ac:dyDescent="0.3">
      <c r="B253">
        <v>143</v>
      </c>
    </row>
    <row r="254" spans="2:2" x14ac:dyDescent="0.3">
      <c r="B254">
        <v>144</v>
      </c>
    </row>
    <row r="255" spans="2:2" x14ac:dyDescent="0.3">
      <c r="B255">
        <v>145</v>
      </c>
    </row>
    <row r="256" spans="2:2" x14ac:dyDescent="0.3">
      <c r="B256">
        <v>146</v>
      </c>
    </row>
    <row r="257" spans="2:2" x14ac:dyDescent="0.3">
      <c r="B257">
        <v>147</v>
      </c>
    </row>
    <row r="258" spans="2:2" x14ac:dyDescent="0.3">
      <c r="B258">
        <v>148</v>
      </c>
    </row>
    <row r="259" spans="2:2" x14ac:dyDescent="0.3">
      <c r="B259">
        <v>149</v>
      </c>
    </row>
    <row r="260" spans="2:2" x14ac:dyDescent="0.3">
      <c r="B260">
        <v>150</v>
      </c>
    </row>
    <row r="261" spans="2:2" x14ac:dyDescent="0.3">
      <c r="B261">
        <v>151</v>
      </c>
    </row>
    <row r="262" spans="2:2" x14ac:dyDescent="0.3">
      <c r="B262">
        <v>152</v>
      </c>
    </row>
    <row r="263" spans="2:2" x14ac:dyDescent="0.3">
      <c r="B263">
        <v>153</v>
      </c>
    </row>
    <row r="264" spans="2:2" x14ac:dyDescent="0.3">
      <c r="B264">
        <v>154</v>
      </c>
    </row>
    <row r="265" spans="2:2" x14ac:dyDescent="0.3">
      <c r="B265">
        <v>155</v>
      </c>
    </row>
    <row r="266" spans="2:2" x14ac:dyDescent="0.3">
      <c r="B266">
        <v>156</v>
      </c>
    </row>
    <row r="267" spans="2:2" x14ac:dyDescent="0.3">
      <c r="B267">
        <v>157</v>
      </c>
    </row>
    <row r="268" spans="2:2" x14ac:dyDescent="0.3">
      <c r="B268">
        <v>158</v>
      </c>
    </row>
    <row r="269" spans="2:2" x14ac:dyDescent="0.3">
      <c r="B269">
        <v>159</v>
      </c>
    </row>
    <row r="270" spans="2:2" x14ac:dyDescent="0.3">
      <c r="B270">
        <v>160</v>
      </c>
    </row>
    <row r="271" spans="2:2" x14ac:dyDescent="0.3">
      <c r="B271">
        <v>161</v>
      </c>
    </row>
    <row r="272" spans="2:2" x14ac:dyDescent="0.3">
      <c r="B272">
        <v>162</v>
      </c>
    </row>
    <row r="273" spans="2:2" x14ac:dyDescent="0.3">
      <c r="B273">
        <v>163</v>
      </c>
    </row>
    <row r="274" spans="2:2" x14ac:dyDescent="0.3">
      <c r="B274">
        <v>164</v>
      </c>
    </row>
    <row r="275" spans="2:2" x14ac:dyDescent="0.3">
      <c r="B275">
        <v>165</v>
      </c>
    </row>
    <row r="276" spans="2:2" x14ac:dyDescent="0.3">
      <c r="B276">
        <v>166</v>
      </c>
    </row>
    <row r="277" spans="2:2" x14ac:dyDescent="0.3">
      <c r="B277">
        <v>167</v>
      </c>
    </row>
    <row r="278" spans="2:2" x14ac:dyDescent="0.3">
      <c r="B278">
        <v>168</v>
      </c>
    </row>
    <row r="279" spans="2:2" x14ac:dyDescent="0.3">
      <c r="B279">
        <v>169</v>
      </c>
    </row>
    <row r="280" spans="2:2" x14ac:dyDescent="0.3">
      <c r="B280">
        <v>170</v>
      </c>
    </row>
    <row r="281" spans="2:2" x14ac:dyDescent="0.3">
      <c r="B281">
        <v>171</v>
      </c>
    </row>
    <row r="282" spans="2:2" x14ac:dyDescent="0.3">
      <c r="B282">
        <v>172</v>
      </c>
    </row>
    <row r="283" spans="2:2" x14ac:dyDescent="0.3">
      <c r="B283">
        <v>173</v>
      </c>
    </row>
    <row r="284" spans="2:2" x14ac:dyDescent="0.3">
      <c r="B284">
        <v>174</v>
      </c>
    </row>
  </sheetData>
  <mergeCells count="2">
    <mergeCell ref="B2:I2"/>
    <mergeCell ref="B1:G1"/>
  </mergeCells>
  <conditionalFormatting sqref="N11:AM11 N20:AM20 N29:AM29 N38:AM38">
    <cfRule type="cellIs" dxfId="11" priority="1" operator="lessThanOrEqual">
      <formula>3</formula>
    </cfRule>
  </conditionalFormatting>
  <pageMargins left="0.7" right="0.7" top="0.75" bottom="0.75" header="0.3" footer="0.3"/>
  <pageSetup paperSize="9" scale="90" fitToHeight="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  <pageSetUpPr fitToPage="1"/>
  </sheetPr>
  <dimension ref="A1:AM804"/>
  <sheetViews>
    <sheetView workbookViewId="0">
      <pane ySplit="3" topLeftCell="A4" activePane="bottomLeft" state="frozen"/>
      <selection activeCell="N2" sqref="N2"/>
      <selection pane="bottomLeft" activeCell="A4" sqref="A4"/>
    </sheetView>
  </sheetViews>
  <sheetFormatPr defaultRowHeight="14.25" customHeight="1" x14ac:dyDescent="0.3"/>
  <cols>
    <col min="1" max="1" width="8.109375" customWidth="1"/>
    <col min="2" max="2" width="5.109375" customWidth="1"/>
    <col min="3" max="3" width="4.88671875" style="3" customWidth="1"/>
    <col min="4" max="4" width="7" style="2" customWidth="1"/>
    <col min="5" max="5" width="11.44140625" bestFit="1" customWidth="1"/>
    <col min="6" max="6" width="11.109375" bestFit="1" customWidth="1"/>
    <col min="7" max="7" width="6.6640625" customWidth="1"/>
    <col min="8" max="8" width="3.88671875" hidden="1" customWidth="1"/>
    <col min="9" max="9" width="4.109375" hidden="1" customWidth="1"/>
    <col min="10" max="10" width="3.109375" hidden="1" customWidth="1"/>
    <col min="11" max="11" width="9.1093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73" t="s">
        <v>1017</v>
      </c>
      <c r="C1" s="73"/>
      <c r="D1" s="73"/>
      <c r="E1" s="73"/>
      <c r="F1" s="73"/>
      <c r="G1" s="73"/>
      <c r="H1" s="49"/>
      <c r="I1" s="24"/>
      <c r="J1" s="47"/>
      <c r="K1" s="47"/>
      <c r="N1" s="45" t="s">
        <v>1015</v>
      </c>
    </row>
    <row r="2" spans="1:39" ht="18.75" customHeight="1" x14ac:dyDescent="0.3">
      <c r="B2" s="76" t="s">
        <v>1267</v>
      </c>
      <c r="C2" s="76"/>
      <c r="D2" s="76"/>
      <c r="E2" s="76"/>
      <c r="F2" s="76"/>
      <c r="G2" s="76"/>
      <c r="H2" s="76"/>
      <c r="I2" s="76"/>
      <c r="J2" s="76"/>
      <c r="K2" s="76"/>
      <c r="N2" s="45"/>
      <c r="O2" s="45"/>
      <c r="P2" s="45"/>
      <c r="Q2" s="45"/>
      <c r="R2" s="45"/>
    </row>
    <row r="3" spans="1:39" ht="14.25" customHeight="1" x14ac:dyDescent="0.3">
      <c r="A3" s="26" t="s">
        <v>481</v>
      </c>
      <c r="B3" s="6" t="s">
        <v>212</v>
      </c>
      <c r="C3" s="6" t="s">
        <v>214</v>
      </c>
      <c r="D3" s="9" t="s">
        <v>200</v>
      </c>
      <c r="E3" s="5" t="s">
        <v>199</v>
      </c>
      <c r="F3" s="5" t="s">
        <v>0</v>
      </c>
      <c r="G3" s="5" t="s">
        <v>1</v>
      </c>
      <c r="H3" s="5" t="s">
        <v>213</v>
      </c>
      <c r="I3" s="11" t="s">
        <v>216</v>
      </c>
      <c r="J3" s="6" t="s">
        <v>215</v>
      </c>
      <c r="K3" s="6" t="s">
        <v>564</v>
      </c>
      <c r="N3" s="12" t="s">
        <v>205</v>
      </c>
      <c r="O3" s="12" t="s">
        <v>201</v>
      </c>
      <c r="P3" s="12" t="s">
        <v>202</v>
      </c>
      <c r="Q3" s="12" t="s">
        <v>203</v>
      </c>
      <c r="R3" s="12" t="s">
        <v>492</v>
      </c>
      <c r="S3" s="12" t="s">
        <v>498</v>
      </c>
      <c r="T3" s="12" t="s">
        <v>483</v>
      </c>
      <c r="U3" s="12" t="s">
        <v>506</v>
      </c>
      <c r="V3" s="12" t="s">
        <v>1009</v>
      </c>
      <c r="W3" s="12" t="s">
        <v>496</v>
      </c>
      <c r="X3" s="12" t="s">
        <v>206</v>
      </c>
      <c r="Y3" s="12" t="s">
        <v>209</v>
      </c>
      <c r="Z3" s="12" t="s">
        <v>611</v>
      </c>
      <c r="AA3" s="12" t="s">
        <v>656</v>
      </c>
      <c r="AB3" s="12" t="s">
        <v>217</v>
      </c>
      <c r="AC3" s="12" t="s">
        <v>204</v>
      </c>
      <c r="AD3" s="12" t="s">
        <v>695</v>
      </c>
      <c r="AE3" s="12" t="s">
        <v>634</v>
      </c>
      <c r="AF3" s="12" t="s">
        <v>575</v>
      </c>
      <c r="AG3" s="12" t="s">
        <v>641</v>
      </c>
      <c r="AH3" s="12"/>
      <c r="AI3" s="12"/>
      <c r="AJ3" s="12"/>
      <c r="AK3" s="12"/>
      <c r="AL3" s="34"/>
      <c r="AM3" s="34"/>
    </row>
    <row r="4" spans="1:39" ht="14.25" customHeight="1" x14ac:dyDescent="0.3">
      <c r="A4" s="1" t="str">
        <f>+K4</f>
        <v>HBS  1</v>
      </c>
      <c r="B4" s="3">
        <v>1</v>
      </c>
      <c r="C4" s="1">
        <v>324</v>
      </c>
      <c r="D4" s="27" t="s">
        <v>1281</v>
      </c>
      <c r="E4" s="1" t="str">
        <f>+VLOOKUP($C4,MasterData!$B$4:$K$1003,2,"false")</f>
        <v>Jacob</v>
      </c>
      <c r="F4" s="1" t="str">
        <f>+VLOOKUP($C4,MasterData!$B$4:$K$1003,3,"false")</f>
        <v>Cann</v>
      </c>
      <c r="G4" s="1" t="str">
        <f>+VLOOKUP($C4,MasterData!$B$4:$K$1003,4,"false")</f>
        <v>HBS</v>
      </c>
      <c r="H4" s="16" t="str">
        <f>+IF(ISNA(VLOOKUP($C4,MasterData!$B$4:$K$1003,5,"False")),"",VLOOKUP($C4,MasterData!$B$4:$K$1003,5,"False"))</f>
        <v>Sen</v>
      </c>
      <c r="I4" s="3" t="str">
        <f>+VLOOKUP($C4,MasterData!$B$4:$K$1003,6,"false")</f>
        <v>M</v>
      </c>
      <c r="J4" s="31" t="str">
        <f t="shared" ref="J4:J35" si="0">TEXT(SUMPRODUCT(--(G4=$G$4:$G$598),--(B4&gt;$B$4:$B$598))+1,0)</f>
        <v>1</v>
      </c>
      <c r="K4" s="1" t="str">
        <f>+G4&amp;"  "&amp;J4</f>
        <v>HBS  1</v>
      </c>
      <c r="M4">
        <v>1</v>
      </c>
      <c r="N4" s="35">
        <f t="shared" ref="N4:W9" si="1">+IF(ISNA(VLOOKUP(N$3&amp;"  "&amp;$M4,$A$3:$I$353,2,0)),"",VLOOKUP(N$3&amp;"  "&amp;$M4,$A$3:$I$353,2,0))</f>
        <v>1</v>
      </c>
      <c r="O4" s="35">
        <f t="shared" si="1"/>
        <v>2</v>
      </c>
      <c r="P4" s="35">
        <f t="shared" si="1"/>
        <v>3</v>
      </c>
      <c r="Q4" s="35">
        <f t="shared" si="1"/>
        <v>5</v>
      </c>
      <c r="R4" s="35">
        <f t="shared" si="1"/>
        <v>11</v>
      </c>
      <c r="S4" s="35">
        <f t="shared" si="1"/>
        <v>12</v>
      </c>
      <c r="T4" s="35">
        <f t="shared" si="1"/>
        <v>13</v>
      </c>
      <c r="U4" s="35">
        <f t="shared" si="1"/>
        <v>15</v>
      </c>
      <c r="V4" s="35">
        <f t="shared" si="1"/>
        <v>23</v>
      </c>
      <c r="W4" s="35">
        <f t="shared" si="1"/>
        <v>26</v>
      </c>
      <c r="X4" s="35">
        <f t="shared" ref="X4:AG9" si="2">+IF(ISNA(VLOOKUP(X$3&amp;"  "&amp;$M4,$A$3:$I$353,2,0)),"",VLOOKUP(X$3&amp;"  "&amp;$M4,$A$3:$I$353,2,0))</f>
        <v>29</v>
      </c>
      <c r="Y4" s="35">
        <f t="shared" si="2"/>
        <v>34</v>
      </c>
      <c r="Z4" s="35">
        <f t="shared" si="2"/>
        <v>39</v>
      </c>
      <c r="AA4" s="35">
        <f t="shared" si="2"/>
        <v>45</v>
      </c>
      <c r="AB4" s="35">
        <f t="shared" si="2"/>
        <v>55</v>
      </c>
      <c r="AC4" s="35">
        <f t="shared" si="2"/>
        <v>71</v>
      </c>
      <c r="AD4" s="35">
        <f t="shared" si="2"/>
        <v>75</v>
      </c>
      <c r="AE4" s="35">
        <f t="shared" si="2"/>
        <v>84</v>
      </c>
      <c r="AF4" s="35">
        <f t="shared" si="2"/>
        <v>99</v>
      </c>
      <c r="AG4" s="35">
        <f t="shared" si="2"/>
        <v>104</v>
      </c>
      <c r="AH4" s="35" t="str">
        <f t="shared" ref="AH4:AM9" si="3">+IF(ISNA(VLOOKUP(AH$3&amp;"  "&amp;$M4,$A$3:$I$353,2,0)),"",VLOOKUP(AH$3&amp;"  "&amp;$M4,$A$3:$I$353,2,0))</f>
        <v/>
      </c>
      <c r="AI4" s="35" t="str">
        <f t="shared" si="3"/>
        <v/>
      </c>
      <c r="AJ4" s="35" t="str">
        <f t="shared" si="3"/>
        <v/>
      </c>
      <c r="AK4" s="35" t="str">
        <f t="shared" si="3"/>
        <v/>
      </c>
      <c r="AL4" s="35" t="str">
        <f t="shared" si="3"/>
        <v/>
      </c>
      <c r="AM4" s="35" t="str">
        <f t="shared" si="3"/>
        <v/>
      </c>
    </row>
    <row r="5" spans="1:39" ht="14.25" customHeight="1" x14ac:dyDescent="0.3">
      <c r="A5" s="1" t="str">
        <f t="shared" ref="A5:A68" si="4">+K5</f>
        <v>B&amp;H  1</v>
      </c>
      <c r="B5" s="3">
        <f>+B4+1</f>
        <v>2</v>
      </c>
      <c r="C5" s="1">
        <v>436</v>
      </c>
      <c r="D5" s="27" t="s">
        <v>1282</v>
      </c>
      <c r="E5" s="1" t="str">
        <f>+VLOOKUP($C5,MasterData!$B$4:$K$1003,2,"false")</f>
        <v>Tomer</v>
      </c>
      <c r="F5" s="1" t="str">
        <f>+VLOOKUP($C5,MasterData!$B$4:$K$1003,3,"false")</f>
        <v>Tarragano</v>
      </c>
      <c r="G5" s="1" t="str">
        <f>+VLOOKUP($C5,MasterData!$B$4:$K$1003,4,"false")</f>
        <v>B&amp;H</v>
      </c>
      <c r="H5" s="16" t="str">
        <f>+IF(ISNA(VLOOKUP($C5,MasterData!$B$4:$K$1003,5,"False")),"",VLOOKUP($C5,MasterData!$B$4:$K$1003,5,"False"))</f>
        <v>Sen</v>
      </c>
      <c r="I5" s="3" t="str">
        <f>+VLOOKUP($C5,MasterData!$B$4:$K$1003,6,"false")</f>
        <v>M</v>
      </c>
      <c r="J5" s="31" t="str">
        <f t="shared" si="0"/>
        <v>1</v>
      </c>
      <c r="K5" s="1" t="str">
        <f t="shared" ref="K5:K68" si="5">+G5&amp;"  "&amp;J5</f>
        <v>B&amp;H  1</v>
      </c>
      <c r="M5">
        <f>+M4+1</f>
        <v>2</v>
      </c>
      <c r="N5" s="35">
        <f t="shared" si="1"/>
        <v>8</v>
      </c>
      <c r="O5" s="35">
        <f t="shared" si="1"/>
        <v>4</v>
      </c>
      <c r="P5" s="35">
        <f t="shared" si="1"/>
        <v>6</v>
      </c>
      <c r="Q5" s="35">
        <f t="shared" si="1"/>
        <v>14</v>
      </c>
      <c r="R5" s="35">
        <f t="shared" si="1"/>
        <v>18</v>
      </c>
      <c r="S5" s="35">
        <f t="shared" si="1"/>
        <v>22</v>
      </c>
      <c r="T5" s="35">
        <f t="shared" si="1"/>
        <v>50</v>
      </c>
      <c r="U5" s="35" t="str">
        <f t="shared" si="1"/>
        <v/>
      </c>
      <c r="V5" s="35">
        <f t="shared" si="1"/>
        <v>33</v>
      </c>
      <c r="W5" s="35">
        <f t="shared" si="1"/>
        <v>47</v>
      </c>
      <c r="X5" s="35">
        <f t="shared" si="2"/>
        <v>30</v>
      </c>
      <c r="Y5" s="35" t="str">
        <f t="shared" si="2"/>
        <v/>
      </c>
      <c r="Z5" s="35" t="str">
        <f t="shared" si="2"/>
        <v/>
      </c>
      <c r="AA5" s="35" t="str">
        <f t="shared" si="2"/>
        <v/>
      </c>
      <c r="AB5" s="35">
        <f t="shared" si="2"/>
        <v>67</v>
      </c>
      <c r="AC5" s="35" t="str">
        <f t="shared" si="2"/>
        <v/>
      </c>
      <c r="AD5" s="35" t="str">
        <f t="shared" si="2"/>
        <v/>
      </c>
      <c r="AE5" s="35" t="str">
        <f t="shared" si="2"/>
        <v/>
      </c>
      <c r="AF5" s="35" t="str">
        <f t="shared" si="2"/>
        <v/>
      </c>
      <c r="AG5" s="35" t="str">
        <f t="shared" si="2"/>
        <v/>
      </c>
      <c r="AH5" s="35" t="str">
        <f t="shared" si="3"/>
        <v/>
      </c>
      <c r="AI5" s="35" t="str">
        <f t="shared" si="3"/>
        <v/>
      </c>
      <c r="AJ5" s="35" t="str">
        <f t="shared" si="3"/>
        <v/>
      </c>
      <c r="AK5" s="35" t="str">
        <f t="shared" si="3"/>
        <v/>
      </c>
      <c r="AL5" s="35" t="str">
        <f t="shared" si="3"/>
        <v/>
      </c>
      <c r="AM5" s="35" t="str">
        <f t="shared" si="3"/>
        <v/>
      </c>
    </row>
    <row r="6" spans="1:39" ht="14.25" customHeight="1" x14ac:dyDescent="0.3">
      <c r="A6" s="1" t="str">
        <f t="shared" si="4"/>
        <v>PHX  1</v>
      </c>
      <c r="B6" s="3">
        <f t="shared" ref="B6:B69" si="6">+B5+1</f>
        <v>3</v>
      </c>
      <c r="C6" s="1">
        <v>334</v>
      </c>
      <c r="D6" s="27" t="s">
        <v>1284</v>
      </c>
      <c r="E6" s="1" t="str">
        <f>+VLOOKUP($C6,MasterData!$B$4:$K$1003,2,"false")</f>
        <v>Finn</v>
      </c>
      <c r="F6" s="1" t="str">
        <f>+VLOOKUP($C6,MasterData!$B$4:$K$1003,3,"false")</f>
        <v>McNally</v>
      </c>
      <c r="G6" s="1" t="str">
        <f>+VLOOKUP($C6,MasterData!$B$4:$K$1003,4,"false")</f>
        <v>PHX</v>
      </c>
      <c r="H6" s="16" t="str">
        <f>+IF(ISNA(VLOOKUP($C6,MasterData!$B$4:$K$1003,5,"False")),"",VLOOKUP($C6,MasterData!$B$4:$K$1003,5,"False"))</f>
        <v>Sen</v>
      </c>
      <c r="I6" s="3" t="str">
        <f>+VLOOKUP($C6,MasterData!$B$4:$K$1003,6,"false")</f>
        <v>M</v>
      </c>
      <c r="J6" s="31" t="str">
        <f t="shared" si="0"/>
        <v>1</v>
      </c>
      <c r="K6" s="1" t="str">
        <f t="shared" si="5"/>
        <v>PHX  1</v>
      </c>
      <c r="M6">
        <f t="shared" ref="M6:M9" si="7">+M5+1</f>
        <v>3</v>
      </c>
      <c r="N6" s="35">
        <f t="shared" si="1"/>
        <v>24</v>
      </c>
      <c r="O6" s="35">
        <f t="shared" si="1"/>
        <v>9</v>
      </c>
      <c r="P6" s="35">
        <f t="shared" si="1"/>
        <v>7</v>
      </c>
      <c r="Q6" s="35">
        <f t="shared" si="1"/>
        <v>17</v>
      </c>
      <c r="R6" s="35">
        <f t="shared" si="1"/>
        <v>48</v>
      </c>
      <c r="S6" s="35">
        <f t="shared" si="1"/>
        <v>38</v>
      </c>
      <c r="T6" s="35">
        <f t="shared" si="1"/>
        <v>69</v>
      </c>
      <c r="U6" s="35" t="str">
        <f t="shared" si="1"/>
        <v/>
      </c>
      <c r="V6" s="35">
        <f t="shared" si="1"/>
        <v>35</v>
      </c>
      <c r="W6" s="35">
        <f t="shared" si="1"/>
        <v>60</v>
      </c>
      <c r="X6" s="35">
        <f t="shared" si="2"/>
        <v>32</v>
      </c>
      <c r="Y6" s="35" t="str">
        <f t="shared" si="2"/>
        <v/>
      </c>
      <c r="Z6" s="35" t="str">
        <f t="shared" si="2"/>
        <v/>
      </c>
      <c r="AA6" s="35" t="str">
        <f t="shared" si="2"/>
        <v/>
      </c>
      <c r="AB6" s="35">
        <f t="shared" si="2"/>
        <v>96</v>
      </c>
      <c r="AC6" s="35" t="str">
        <f t="shared" si="2"/>
        <v/>
      </c>
      <c r="AD6" s="35" t="str">
        <f t="shared" si="2"/>
        <v/>
      </c>
      <c r="AE6" s="35" t="str">
        <f t="shared" si="2"/>
        <v/>
      </c>
      <c r="AF6" s="35" t="str">
        <f t="shared" si="2"/>
        <v/>
      </c>
      <c r="AG6" s="35" t="str">
        <f t="shared" si="2"/>
        <v/>
      </c>
      <c r="AH6" s="35" t="str">
        <f t="shared" si="3"/>
        <v/>
      </c>
      <c r="AI6" s="35" t="str">
        <f t="shared" si="3"/>
        <v/>
      </c>
      <c r="AJ6" s="35" t="str">
        <f t="shared" si="3"/>
        <v/>
      </c>
      <c r="AK6" s="35" t="str">
        <f t="shared" si="3"/>
        <v/>
      </c>
      <c r="AL6" s="35" t="str">
        <f t="shared" si="3"/>
        <v/>
      </c>
      <c r="AM6" s="35" t="str">
        <f t="shared" si="3"/>
        <v/>
      </c>
    </row>
    <row r="7" spans="1:39" ht="14.25" customHeight="1" x14ac:dyDescent="0.3">
      <c r="A7" s="1" t="str">
        <f t="shared" si="4"/>
        <v>B&amp;H  2</v>
      </c>
      <c r="B7" s="3">
        <f t="shared" si="6"/>
        <v>4</v>
      </c>
      <c r="C7" s="1">
        <v>326</v>
      </c>
      <c r="D7" s="27" t="s">
        <v>1285</v>
      </c>
      <c r="E7" s="1" t="str">
        <f>+VLOOKUP($C7,MasterData!$B$4:$K$1003,2,"false")</f>
        <v>William</v>
      </c>
      <c r="F7" s="1" t="str">
        <f>+VLOOKUP($C7,MasterData!$B$4:$K$1003,3,"false")</f>
        <v>Cork</v>
      </c>
      <c r="G7" s="1" t="str">
        <f>+VLOOKUP($C7,MasterData!$B$4:$K$1003,4,"false")</f>
        <v>B&amp;H</v>
      </c>
      <c r="H7" s="16" t="str">
        <f>+IF(ISNA(VLOOKUP($C7,MasterData!$B$4:$K$1003,5,"False")),"",VLOOKUP($C7,MasterData!$B$4:$K$1003,5,"False"))</f>
        <v>Sen</v>
      </c>
      <c r="I7" s="3" t="str">
        <f>+VLOOKUP($C7,MasterData!$B$4:$K$1003,6,"false")</f>
        <v>M</v>
      </c>
      <c r="J7" s="31" t="str">
        <f t="shared" si="0"/>
        <v>2</v>
      </c>
      <c r="K7" s="1" t="str">
        <f t="shared" si="5"/>
        <v>B&amp;H  2</v>
      </c>
      <c r="M7">
        <f t="shared" si="7"/>
        <v>4</v>
      </c>
      <c r="N7" s="35">
        <f t="shared" si="1"/>
        <v>92</v>
      </c>
      <c r="O7" s="35">
        <f t="shared" si="1"/>
        <v>27</v>
      </c>
      <c r="P7" s="35">
        <f t="shared" si="1"/>
        <v>10</v>
      </c>
      <c r="Q7" s="35">
        <f t="shared" si="1"/>
        <v>81</v>
      </c>
      <c r="R7" s="35">
        <f t="shared" si="1"/>
        <v>78</v>
      </c>
      <c r="S7" s="35">
        <f t="shared" si="1"/>
        <v>44</v>
      </c>
      <c r="T7" s="35">
        <f t="shared" si="1"/>
        <v>73</v>
      </c>
      <c r="U7" s="35" t="str">
        <f t="shared" si="1"/>
        <v/>
      </c>
      <c r="V7" s="35">
        <f t="shared" si="1"/>
        <v>58</v>
      </c>
      <c r="W7" s="35">
        <f t="shared" si="1"/>
        <v>98</v>
      </c>
      <c r="X7" s="35">
        <f t="shared" si="2"/>
        <v>37</v>
      </c>
      <c r="Y7" s="35" t="str">
        <f t="shared" si="2"/>
        <v/>
      </c>
      <c r="Z7" s="35" t="str">
        <f t="shared" si="2"/>
        <v/>
      </c>
      <c r="AA7" s="35" t="str">
        <f t="shared" si="2"/>
        <v/>
      </c>
      <c r="AB7" s="35">
        <f t="shared" si="2"/>
        <v>101</v>
      </c>
      <c r="AC7" s="35" t="str">
        <f t="shared" si="2"/>
        <v/>
      </c>
      <c r="AD7" s="35" t="str">
        <f t="shared" si="2"/>
        <v/>
      </c>
      <c r="AE7" s="35" t="str">
        <f t="shared" si="2"/>
        <v/>
      </c>
      <c r="AF7" s="35" t="str">
        <f t="shared" si="2"/>
        <v/>
      </c>
      <c r="AG7" s="35" t="str">
        <f t="shared" si="2"/>
        <v/>
      </c>
      <c r="AH7" s="35" t="str">
        <f t="shared" si="3"/>
        <v/>
      </c>
      <c r="AI7" s="35" t="str">
        <f t="shared" si="3"/>
        <v/>
      </c>
      <c r="AJ7" s="35" t="str">
        <f t="shared" si="3"/>
        <v/>
      </c>
      <c r="AK7" s="35" t="str">
        <f t="shared" si="3"/>
        <v/>
      </c>
      <c r="AL7" s="35" t="str">
        <f t="shared" si="3"/>
        <v/>
      </c>
      <c r="AM7" s="35" t="str">
        <f t="shared" si="3"/>
        <v/>
      </c>
    </row>
    <row r="8" spans="1:39" ht="14.25" customHeight="1" x14ac:dyDescent="0.3">
      <c r="A8" s="1" t="str">
        <f t="shared" si="4"/>
        <v>CHI  1</v>
      </c>
      <c r="B8" s="3">
        <f t="shared" si="6"/>
        <v>5</v>
      </c>
      <c r="C8" s="1">
        <v>413</v>
      </c>
      <c r="D8" s="27" t="s">
        <v>1286</v>
      </c>
      <c r="E8" s="1" t="str">
        <f>+VLOOKUP($C8,MasterData!$B$4:$K$1003,2,"false")</f>
        <v>Ned</v>
      </c>
      <c r="F8" s="1" t="str">
        <f>+VLOOKUP($C8,MasterData!$B$4:$K$1003,3,"false")</f>
        <v>Potter</v>
      </c>
      <c r="G8" s="1" t="str">
        <f>+VLOOKUP($C8,MasterData!$B$4:$K$1003,4,"false")</f>
        <v>CHI</v>
      </c>
      <c r="H8" s="16" t="str">
        <f>+IF(ISNA(VLOOKUP($C8,MasterData!$B$4:$K$1003,5,"False")),"",VLOOKUP($C8,MasterData!$B$4:$K$1003,5,"False"))</f>
        <v>Sen</v>
      </c>
      <c r="I8" s="3" t="str">
        <f>+VLOOKUP($C8,MasterData!$B$4:$K$1003,6,"false")</f>
        <v>M</v>
      </c>
      <c r="J8" s="31" t="str">
        <f t="shared" si="0"/>
        <v>1</v>
      </c>
      <c r="K8" s="1" t="str">
        <f t="shared" si="5"/>
        <v>CHI  1</v>
      </c>
      <c r="M8">
        <f t="shared" si="7"/>
        <v>5</v>
      </c>
      <c r="N8" s="35">
        <f t="shared" si="1"/>
        <v>100</v>
      </c>
      <c r="O8" s="35">
        <f t="shared" si="1"/>
        <v>51</v>
      </c>
      <c r="P8" s="35">
        <f t="shared" si="1"/>
        <v>16</v>
      </c>
      <c r="Q8" s="35">
        <f t="shared" si="1"/>
        <v>103</v>
      </c>
      <c r="R8" s="35">
        <f t="shared" si="1"/>
        <v>85</v>
      </c>
      <c r="S8" s="35">
        <f t="shared" si="1"/>
        <v>46</v>
      </c>
      <c r="T8" s="35" t="str">
        <f t="shared" si="1"/>
        <v/>
      </c>
      <c r="U8" s="35" t="str">
        <f t="shared" si="1"/>
        <v/>
      </c>
      <c r="V8" s="35">
        <f t="shared" si="1"/>
        <v>68</v>
      </c>
      <c r="W8" s="35">
        <f t="shared" si="1"/>
        <v>106</v>
      </c>
      <c r="X8" s="35">
        <f t="shared" si="2"/>
        <v>41</v>
      </c>
      <c r="Y8" s="35" t="str">
        <f t="shared" si="2"/>
        <v/>
      </c>
      <c r="Z8" s="35" t="str">
        <f t="shared" si="2"/>
        <v/>
      </c>
      <c r="AA8" s="35" t="str">
        <f t="shared" si="2"/>
        <v/>
      </c>
      <c r="AB8" s="35" t="str">
        <f t="shared" si="2"/>
        <v/>
      </c>
      <c r="AC8" s="35" t="str">
        <f t="shared" si="2"/>
        <v/>
      </c>
      <c r="AD8" s="35" t="str">
        <f t="shared" si="2"/>
        <v/>
      </c>
      <c r="AE8" s="35" t="str">
        <f t="shared" si="2"/>
        <v/>
      </c>
      <c r="AF8" s="35" t="str">
        <f t="shared" si="2"/>
        <v/>
      </c>
      <c r="AG8" s="35" t="str">
        <f t="shared" si="2"/>
        <v/>
      </c>
      <c r="AH8" s="35" t="str">
        <f t="shared" si="3"/>
        <v/>
      </c>
      <c r="AI8" s="35" t="str">
        <f t="shared" si="3"/>
        <v/>
      </c>
      <c r="AJ8" s="35" t="str">
        <f t="shared" si="3"/>
        <v/>
      </c>
      <c r="AK8" s="35" t="str">
        <f t="shared" si="3"/>
        <v/>
      </c>
      <c r="AL8" s="35" t="str">
        <f t="shared" si="3"/>
        <v/>
      </c>
      <c r="AM8" s="35" t="str">
        <f t="shared" si="3"/>
        <v/>
      </c>
    </row>
    <row r="9" spans="1:39" ht="14.25" customHeight="1" x14ac:dyDescent="0.3">
      <c r="A9" s="1" t="str">
        <f t="shared" si="4"/>
        <v>PHX  2</v>
      </c>
      <c r="B9" s="3">
        <f t="shared" si="6"/>
        <v>6</v>
      </c>
      <c r="C9" s="1">
        <v>335</v>
      </c>
      <c r="D9" s="27" t="s">
        <v>1287</v>
      </c>
      <c r="E9" s="1" t="str">
        <f>+VLOOKUP($C9,MasterData!$B$4:$K$1003,2,"false")</f>
        <v>Sam</v>
      </c>
      <c r="F9" s="1" t="str">
        <f>+VLOOKUP($C9,MasterData!$B$4:$K$1003,3,"false")</f>
        <v>Wade</v>
      </c>
      <c r="G9" s="1" t="str">
        <f>+VLOOKUP($C9,MasterData!$B$4:$K$1003,4,"false")</f>
        <v>PHX</v>
      </c>
      <c r="H9" s="16" t="str">
        <f>+IF(ISNA(VLOOKUP($C9,MasterData!$B$4:$K$1003,5,"False")),"",VLOOKUP($C9,MasterData!$B$4:$K$1003,5,"False"))</f>
        <v>Sen</v>
      </c>
      <c r="I9" s="3" t="str">
        <f>+VLOOKUP($C9,MasterData!$B$4:$K$1003,6,"false")</f>
        <v>M</v>
      </c>
      <c r="J9" s="31" t="str">
        <f t="shared" si="0"/>
        <v>2</v>
      </c>
      <c r="K9" s="1" t="str">
        <f t="shared" si="5"/>
        <v>PHX  2</v>
      </c>
      <c r="M9">
        <f t="shared" si="7"/>
        <v>6</v>
      </c>
      <c r="N9" s="35">
        <f t="shared" si="1"/>
        <v>107</v>
      </c>
      <c r="O9" s="35">
        <f t="shared" si="1"/>
        <v>83</v>
      </c>
      <c r="P9" s="35">
        <f t="shared" si="1"/>
        <v>19</v>
      </c>
      <c r="Q9" s="35">
        <f t="shared" si="1"/>
        <v>109</v>
      </c>
      <c r="R9" s="35">
        <f t="shared" si="1"/>
        <v>91</v>
      </c>
      <c r="S9" s="35">
        <f t="shared" si="1"/>
        <v>52</v>
      </c>
      <c r="T9" s="35" t="str">
        <f t="shared" si="1"/>
        <v/>
      </c>
      <c r="U9" s="35" t="str">
        <f t="shared" si="1"/>
        <v/>
      </c>
      <c r="V9" s="35">
        <f t="shared" si="1"/>
        <v>70</v>
      </c>
      <c r="W9" s="35" t="str">
        <f t="shared" si="1"/>
        <v/>
      </c>
      <c r="X9" s="35">
        <f t="shared" si="2"/>
        <v>42</v>
      </c>
      <c r="Y9" s="35" t="str">
        <f t="shared" si="2"/>
        <v/>
      </c>
      <c r="Z9" s="35" t="str">
        <f t="shared" si="2"/>
        <v/>
      </c>
      <c r="AA9" s="35" t="str">
        <f t="shared" si="2"/>
        <v/>
      </c>
      <c r="AB9" s="35" t="str">
        <f t="shared" si="2"/>
        <v/>
      </c>
      <c r="AC9" s="35" t="str">
        <f t="shared" si="2"/>
        <v/>
      </c>
      <c r="AD9" s="35" t="str">
        <f t="shared" si="2"/>
        <v/>
      </c>
      <c r="AE9" s="35" t="str">
        <f t="shared" si="2"/>
        <v/>
      </c>
      <c r="AF9" s="35" t="str">
        <f t="shared" si="2"/>
        <v/>
      </c>
      <c r="AG9" s="35" t="str">
        <f t="shared" si="2"/>
        <v/>
      </c>
      <c r="AH9" s="35" t="str">
        <f t="shared" si="3"/>
        <v/>
      </c>
      <c r="AI9" s="35" t="str">
        <f t="shared" si="3"/>
        <v/>
      </c>
      <c r="AJ9" s="35" t="str">
        <f t="shared" si="3"/>
        <v/>
      </c>
      <c r="AK9" s="35" t="str">
        <f t="shared" si="3"/>
        <v/>
      </c>
      <c r="AL9" s="35" t="str">
        <f t="shared" si="3"/>
        <v/>
      </c>
      <c r="AM9" s="35" t="str">
        <f t="shared" si="3"/>
        <v/>
      </c>
    </row>
    <row r="10" spans="1:39" ht="14.25" customHeight="1" x14ac:dyDescent="0.3">
      <c r="A10" s="1" t="str">
        <f t="shared" si="4"/>
        <v>PHX  3</v>
      </c>
      <c r="B10" s="3">
        <f t="shared" si="6"/>
        <v>7</v>
      </c>
      <c r="C10" s="1">
        <v>428</v>
      </c>
      <c r="D10" s="27" t="s">
        <v>1288</v>
      </c>
      <c r="E10" s="1" t="str">
        <f>+VLOOKUP($C10,MasterData!$B$4:$K$1003,2,"false")</f>
        <v>Simon</v>
      </c>
      <c r="F10" s="1" t="str">
        <f>+VLOOKUP($C10,MasterData!$B$4:$K$1003,3,"false")</f>
        <v>Heath</v>
      </c>
      <c r="G10" s="1" t="str">
        <f>+VLOOKUP($C10,MasterData!$B$4:$K$1003,4,"false")</f>
        <v>PHX</v>
      </c>
      <c r="H10" s="16" t="str">
        <f>+IF(ISNA(VLOOKUP($C10,MasterData!$B$4:$K$1003,5,"False")),"",VLOOKUP($C10,MasterData!$B$4:$K$1003,5,"False"))</f>
        <v>Sen</v>
      </c>
      <c r="I10" s="3" t="str">
        <f>+VLOOKUP($C10,MasterData!$B$4:$K$1003,6,"false")</f>
        <v>M</v>
      </c>
      <c r="J10" s="31" t="str">
        <f t="shared" si="0"/>
        <v>3</v>
      </c>
      <c r="K10" s="1" t="str">
        <f t="shared" si="5"/>
        <v>PHX  3</v>
      </c>
      <c r="M10" s="12" t="s">
        <v>565</v>
      </c>
      <c r="N10" s="36">
        <f>IF(N9="",1000,SUM(N4:N9))</f>
        <v>332</v>
      </c>
      <c r="O10" s="36">
        <f t="shared" ref="O10:AM10" si="8">IF(O9="",1000,SUM(O4:O9))</f>
        <v>176</v>
      </c>
      <c r="P10" s="36">
        <f t="shared" si="8"/>
        <v>61</v>
      </c>
      <c r="Q10" s="36">
        <f t="shared" si="8"/>
        <v>329</v>
      </c>
      <c r="R10" s="36">
        <f t="shared" si="8"/>
        <v>331</v>
      </c>
      <c r="S10" s="36">
        <f t="shared" si="8"/>
        <v>214</v>
      </c>
      <c r="T10" s="36">
        <f t="shared" si="8"/>
        <v>1000</v>
      </c>
      <c r="U10" s="36">
        <f t="shared" si="8"/>
        <v>1000</v>
      </c>
      <c r="V10" s="36">
        <f t="shared" si="8"/>
        <v>287</v>
      </c>
      <c r="W10" s="36">
        <f t="shared" si="8"/>
        <v>1000</v>
      </c>
      <c r="X10" s="36">
        <f t="shared" si="8"/>
        <v>211</v>
      </c>
      <c r="Y10" s="36">
        <f t="shared" si="8"/>
        <v>1000</v>
      </c>
      <c r="Z10" s="36">
        <f t="shared" si="8"/>
        <v>1000</v>
      </c>
      <c r="AA10" s="36">
        <f t="shared" si="8"/>
        <v>1000</v>
      </c>
      <c r="AB10" s="36">
        <f t="shared" si="8"/>
        <v>1000</v>
      </c>
      <c r="AC10" s="36">
        <f t="shared" si="8"/>
        <v>1000</v>
      </c>
      <c r="AD10" s="36">
        <f t="shared" si="8"/>
        <v>1000</v>
      </c>
      <c r="AE10" s="36">
        <f t="shared" si="8"/>
        <v>1000</v>
      </c>
      <c r="AF10" s="36">
        <f t="shared" si="8"/>
        <v>1000</v>
      </c>
      <c r="AG10" s="36">
        <f t="shared" si="8"/>
        <v>1000</v>
      </c>
      <c r="AH10" s="36">
        <f t="shared" si="8"/>
        <v>1000</v>
      </c>
      <c r="AI10" s="36">
        <f t="shared" si="8"/>
        <v>1000</v>
      </c>
      <c r="AJ10" s="36">
        <f t="shared" si="8"/>
        <v>1000</v>
      </c>
      <c r="AK10" s="36">
        <f t="shared" si="8"/>
        <v>1000</v>
      </c>
      <c r="AL10" s="36">
        <f t="shared" si="8"/>
        <v>1000</v>
      </c>
      <c r="AM10" s="36">
        <f t="shared" si="8"/>
        <v>1000</v>
      </c>
    </row>
    <row r="11" spans="1:39" ht="14.25" customHeight="1" x14ac:dyDescent="0.3">
      <c r="A11" s="1" t="str">
        <f t="shared" si="4"/>
        <v>HBS  2</v>
      </c>
      <c r="B11" s="3">
        <f t="shared" si="6"/>
        <v>8</v>
      </c>
      <c r="C11" s="1">
        <v>351</v>
      </c>
      <c r="D11" s="27" t="s">
        <v>1289</v>
      </c>
      <c r="E11" s="1" t="str">
        <f>+VLOOKUP($C11,MasterData!$B$4:$K$1003,2,"false")</f>
        <v>Bradley</v>
      </c>
      <c r="F11" s="1" t="str">
        <f>+VLOOKUP($C11,MasterData!$B$4:$K$1003,3,"false")</f>
        <v>Burke</v>
      </c>
      <c r="G11" s="1" t="str">
        <f>+VLOOKUP($C11,MasterData!$B$4:$K$1003,4,"false")</f>
        <v>HBS</v>
      </c>
      <c r="H11" s="16" t="str">
        <f>+IF(ISNA(VLOOKUP($C11,MasterData!$B$4:$K$1003,5,"False")),"",VLOOKUP($C11,MasterData!$B$4:$K$1003,5,"False"))</f>
        <v>Sen</v>
      </c>
      <c r="I11" s="3" t="str">
        <f>+VLOOKUP($C11,MasterData!$B$4:$K$1003,6,"false")</f>
        <v>M</v>
      </c>
      <c r="J11" s="31" t="str">
        <f t="shared" si="0"/>
        <v>2</v>
      </c>
      <c r="K11" s="1" t="str">
        <f t="shared" si="5"/>
        <v>HBS  2</v>
      </c>
      <c r="M11" s="12" t="s">
        <v>212</v>
      </c>
      <c r="N11" s="37">
        <f>RANK(N10,($N$10:$AM$10,$N$19:$AM$19,$N$28:$AM$28,$N$37:$AM$37),1)</f>
        <v>10</v>
      </c>
      <c r="O11" s="37">
        <f>RANK(O10,($N$10:$AM$10,$N$19:$AM$19,$N$28:$AM$28,$N$37:$AM$37),1)</f>
        <v>3</v>
      </c>
      <c r="P11" s="37">
        <f>RANK(P10,($N$10:$AM$10,$N$19:$AM$19,$N$28:$AM$28,$N$37:$AM$37),1)</f>
        <v>1</v>
      </c>
      <c r="Q11" s="37">
        <f>RANK(Q10,($N$10:$AM$10,$N$19:$AM$19,$N$28:$AM$28,$N$37:$AM$37),1)</f>
        <v>8</v>
      </c>
      <c r="R11" s="37">
        <f>RANK(R10,($N$10:$AM$10,$N$19:$AM$19,$N$28:$AM$28,$N$37:$AM$37),1)</f>
        <v>9</v>
      </c>
      <c r="S11" s="37">
        <f>RANK(S10,($N$10:$AM$10,$N$19:$AM$19,$N$28:$AM$28,$N$37:$AM$37),1)</f>
        <v>5</v>
      </c>
      <c r="T11" s="37">
        <f>RANK(T10,($N$10:$AM$10,$N$19:$AM$19,$N$28:$AM$28,$N$37:$AM$37),1)</f>
        <v>14</v>
      </c>
      <c r="U11" s="37">
        <f>RANK(U10,($N$10:$AM$10,$N$19:$AM$19,$N$28:$AM$28,$N$37:$AM$37),1)</f>
        <v>14</v>
      </c>
      <c r="V11" s="37">
        <f>RANK(V10,($N$10:$AM$10,$N$19:$AM$19,$N$28:$AM$28,$N$37:$AM$37),1)</f>
        <v>6</v>
      </c>
      <c r="W11" s="37">
        <f>RANK(W10,($N$10:$AM$10,$N$19:$AM$19,$N$28:$AM$28,$N$37:$AM$37),1)</f>
        <v>14</v>
      </c>
      <c r="X11" s="37">
        <f>RANK(X10,($N$10:$AM$10,$N$19:$AM$19,$N$28:$AM$28,$N$37:$AM$37),1)</f>
        <v>4</v>
      </c>
      <c r="Y11" s="37">
        <f>RANK(Y10,($N$10:$AM$10,$N$19:$AM$19,$N$28:$AM$28,$N$37:$AM$37),1)</f>
        <v>14</v>
      </c>
      <c r="Z11" s="37">
        <f>RANK(Z10,($N$10:$AM$10,$N$19:$AM$19,$N$28:$AM$28,$N$37:$AM$37),1)</f>
        <v>14</v>
      </c>
      <c r="AA11" s="37">
        <f>RANK(AA10,($N$10:$AM$10,$N$19:$AM$19,$N$28:$AM$28,$N$37:$AM$37),1)</f>
        <v>14</v>
      </c>
      <c r="AB11" s="37">
        <f>RANK(AB10,($N$10:$AM$10,$N$19:$AM$19,$N$28:$AM$28,$N$37:$AM$37),1)</f>
        <v>14</v>
      </c>
      <c r="AC11" s="37">
        <f>RANK(AC10,($N$10:$AM$10,$N$19:$AM$19,$N$28:$AM$28,$N$37:$AM$37),1)</f>
        <v>14</v>
      </c>
      <c r="AD11" s="37">
        <f>RANK(AD10,($N$10:$AM$10,$N$19:$AM$19,$N$28:$AM$28,$N$37:$AM$37),1)</f>
        <v>14</v>
      </c>
      <c r="AE11" s="37">
        <f>RANK(AE10,($N$10:$AM$10,$N$19:$AM$19,$N$28:$AM$28,$N$37:$AM$37),1)</f>
        <v>14</v>
      </c>
      <c r="AF11" s="37">
        <f>RANK(AF10,($N$10:$AM$10,$N$19:$AM$19,$N$28:$AM$28,$N$37:$AM$37),1)</f>
        <v>14</v>
      </c>
      <c r="AG11" s="37">
        <f>RANK(AG10,($N$10:$AM$10,$N$19:$AM$19,$N$28:$AM$28,$N$37:$AM$37),1)</f>
        <v>14</v>
      </c>
      <c r="AH11" s="37">
        <f>RANK(AH10,($N$10:$AM$10,$N$19:$AM$19,$N$28:$AM$28,$N$37:$AM$37),1)</f>
        <v>14</v>
      </c>
      <c r="AI11" s="37">
        <f>RANK(AI10,($N$10:$AM$10,$N$19:$AM$19,$N$28:$AM$28,$N$37:$AM$37),1)</f>
        <v>14</v>
      </c>
      <c r="AJ11" s="37">
        <f>RANK(AJ10,($N$10:$AM$10,$N$19:$AM$19,$N$28:$AM$28,$N$37:$AM$37),1)</f>
        <v>14</v>
      </c>
      <c r="AK11" s="37">
        <f>RANK(AK10,($N$10:$AM$10,$N$19:$AM$19,$N$28:$AM$28,$N$37:$AM$37),1)</f>
        <v>14</v>
      </c>
      <c r="AL11" s="37">
        <f>RANK(AL10,($N$10:$AM$10,$N$19:$AM$19,$N$28:$AM$28,$N$37:$AM$37),1)</f>
        <v>14</v>
      </c>
      <c r="AM11" s="37">
        <f>RANK(AM10,($N$10:$AM$10,$N$19:$AM$19,$N$28:$AM$28,$N$37:$AM$37),1)</f>
        <v>14</v>
      </c>
    </row>
    <row r="12" spans="1:39" ht="14.25" customHeight="1" x14ac:dyDescent="0.3">
      <c r="A12" s="1" t="str">
        <f t="shared" si="4"/>
        <v>B&amp;H  3</v>
      </c>
      <c r="B12" s="3">
        <f t="shared" si="6"/>
        <v>9</v>
      </c>
      <c r="C12" s="1">
        <v>433</v>
      </c>
      <c r="D12" s="27" t="s">
        <v>1290</v>
      </c>
      <c r="E12" s="1" t="str">
        <f>+VLOOKUP($C12,MasterData!$B$4:$K$1003,2,"false")</f>
        <v>James</v>
      </c>
      <c r="F12" s="1" t="str">
        <f>+VLOOKUP($C12,MasterData!$B$4:$K$1003,3,"false")</f>
        <v>Turner</v>
      </c>
      <c r="G12" s="1" t="str">
        <f>+VLOOKUP($C12,MasterData!$B$4:$K$1003,4,"false")</f>
        <v>B&amp;H</v>
      </c>
      <c r="H12" s="16" t="str">
        <f>+IF(ISNA(VLOOKUP($C12,MasterData!$B$4:$K$1003,5,"False")),"",VLOOKUP($C12,MasterData!$B$4:$K$1003,5,"False"))</f>
        <v>Sen</v>
      </c>
      <c r="I12" s="3" t="str">
        <f>+VLOOKUP($C12,MasterData!$B$4:$K$1003,6,"false")</f>
        <v>M</v>
      </c>
      <c r="J12" s="31" t="str">
        <f t="shared" si="0"/>
        <v>3</v>
      </c>
      <c r="K12" s="1" t="str">
        <f t="shared" si="5"/>
        <v>B&amp;H  3</v>
      </c>
    </row>
    <row r="13" spans="1:39" ht="14.25" customHeight="1" x14ac:dyDescent="0.3">
      <c r="A13" s="1" t="str">
        <f t="shared" si="4"/>
        <v>PHX  4</v>
      </c>
      <c r="B13" s="3">
        <f t="shared" si="6"/>
        <v>10</v>
      </c>
      <c r="C13" s="1">
        <v>409</v>
      </c>
      <c r="D13" s="27" t="s">
        <v>1291</v>
      </c>
      <c r="E13" s="1" t="str">
        <f>+VLOOKUP($C13,MasterData!$B$4:$K$1003,2,"false")</f>
        <v>Todd</v>
      </c>
      <c r="F13" s="1" t="str">
        <f>+VLOOKUP($C13,MasterData!$B$4:$K$1003,3,"false")</f>
        <v>Leckie</v>
      </c>
      <c r="G13" s="1" t="str">
        <f>+VLOOKUP($C13,MasterData!$B$4:$K$1003,4,"false")</f>
        <v>PHX</v>
      </c>
      <c r="H13" s="16" t="str">
        <f>+IF(ISNA(VLOOKUP($C13,MasterData!$B$4:$K$1003,5,"False")),"",VLOOKUP($C13,MasterData!$B$4:$K$1003,5,"False"))</f>
        <v>Sen</v>
      </c>
      <c r="I13" s="3" t="str">
        <f>+VLOOKUP($C13,MasterData!$B$4:$K$1003,6,"false")</f>
        <v>M</v>
      </c>
      <c r="J13" s="31" t="str">
        <f t="shared" si="0"/>
        <v>4</v>
      </c>
      <c r="K13" s="1" t="str">
        <f t="shared" si="5"/>
        <v>PHX  4</v>
      </c>
      <c r="M13">
        <v>7</v>
      </c>
      <c r="N13" s="35" t="str">
        <f t="shared" ref="N13:W18" si="9">+IF(ISNA(VLOOKUP(N$3&amp;"  "&amp;$M13,$A$3:$I$353,2,0)),"",VLOOKUP(N$3&amp;"  "&amp;$M13,$A$3:$I$353,2,0))</f>
        <v/>
      </c>
      <c r="O13" s="35">
        <f t="shared" si="9"/>
        <v>102</v>
      </c>
      <c r="P13" s="35">
        <f t="shared" si="9"/>
        <v>20</v>
      </c>
      <c r="Q13" s="35" t="str">
        <f t="shared" si="9"/>
        <v/>
      </c>
      <c r="R13" s="35" t="str">
        <f t="shared" si="9"/>
        <v/>
      </c>
      <c r="S13" s="35">
        <f t="shared" si="9"/>
        <v>56</v>
      </c>
      <c r="T13" s="35" t="str">
        <f t="shared" si="9"/>
        <v/>
      </c>
      <c r="U13" s="35" t="str">
        <f t="shared" si="9"/>
        <v/>
      </c>
      <c r="V13" s="35">
        <f t="shared" si="9"/>
        <v>72</v>
      </c>
      <c r="W13" s="35" t="str">
        <f t="shared" si="9"/>
        <v/>
      </c>
      <c r="X13" s="35">
        <f t="shared" ref="X13:AG18" si="10">+IF(ISNA(VLOOKUP(X$3&amp;"  "&amp;$M13,$A$3:$I$353,2,0)),"",VLOOKUP(X$3&amp;"  "&amp;$M13,$A$3:$I$353,2,0))</f>
        <v>43</v>
      </c>
      <c r="Y13" s="35" t="str">
        <f t="shared" si="10"/>
        <v/>
      </c>
      <c r="Z13" s="35" t="str">
        <f t="shared" si="10"/>
        <v/>
      </c>
      <c r="AA13" s="35" t="str">
        <f t="shared" si="10"/>
        <v/>
      </c>
      <c r="AB13" s="35" t="str">
        <f t="shared" si="10"/>
        <v/>
      </c>
      <c r="AC13" s="35" t="str">
        <f t="shared" si="10"/>
        <v/>
      </c>
      <c r="AD13" s="35" t="str">
        <f t="shared" si="10"/>
        <v/>
      </c>
      <c r="AE13" s="35" t="str">
        <f t="shared" si="10"/>
        <v/>
      </c>
      <c r="AF13" s="35" t="str">
        <f t="shared" si="10"/>
        <v/>
      </c>
      <c r="AG13" s="35" t="str">
        <f t="shared" si="10"/>
        <v/>
      </c>
      <c r="AH13" s="35" t="str">
        <f t="shared" ref="AH13:AM18" si="11">+IF(ISNA(VLOOKUP(AH$3&amp;"  "&amp;$M13,$A$3:$I$353,2,0)),"",VLOOKUP(AH$3&amp;"  "&amp;$M13,$A$3:$I$353,2,0))</f>
        <v/>
      </c>
      <c r="AI13" s="35" t="str">
        <f t="shared" si="11"/>
        <v/>
      </c>
      <c r="AJ13" s="35" t="str">
        <f t="shared" si="11"/>
        <v/>
      </c>
      <c r="AK13" s="35" t="str">
        <f t="shared" si="11"/>
        <v/>
      </c>
      <c r="AL13" s="35" t="str">
        <f t="shared" si="11"/>
        <v/>
      </c>
      <c r="AM13" s="35" t="str">
        <f t="shared" si="11"/>
        <v/>
      </c>
    </row>
    <row r="14" spans="1:39" ht="14.25" customHeight="1" x14ac:dyDescent="0.3">
      <c r="A14" s="1" t="str">
        <f t="shared" si="4"/>
        <v>CRA  1</v>
      </c>
      <c r="B14" s="3">
        <f t="shared" si="6"/>
        <v>11</v>
      </c>
      <c r="C14" s="1">
        <v>395</v>
      </c>
      <c r="D14" s="27" t="s">
        <v>1292</v>
      </c>
      <c r="E14" s="1" t="str">
        <f>+VLOOKUP($C14,MasterData!$B$4:$K$1003,2,"false")</f>
        <v>Kieran</v>
      </c>
      <c r="F14" s="1" t="str">
        <f>+VLOOKUP($C14,MasterData!$B$4:$K$1003,3,"false")</f>
        <v>Barnes</v>
      </c>
      <c r="G14" s="1" t="str">
        <f>+VLOOKUP($C14,MasterData!$B$4:$K$1003,4,"false")</f>
        <v>CRA</v>
      </c>
      <c r="H14" s="16" t="str">
        <f>+IF(ISNA(VLOOKUP($C14,MasterData!$B$4:$K$1003,5,"False")),"",VLOOKUP($C14,MasterData!$B$4:$K$1003,5,"False"))</f>
        <v>Sen</v>
      </c>
      <c r="I14" s="3" t="str">
        <f>+VLOOKUP($C14,MasterData!$B$4:$K$1003,6,"false")</f>
        <v>M</v>
      </c>
      <c r="J14" s="31" t="str">
        <f t="shared" si="0"/>
        <v>1</v>
      </c>
      <c r="K14" s="1" t="str">
        <f t="shared" si="5"/>
        <v>CRA  1</v>
      </c>
      <c r="M14">
        <f>+M13+1</f>
        <v>8</v>
      </c>
      <c r="N14" s="35" t="str">
        <f t="shared" si="9"/>
        <v/>
      </c>
      <c r="O14" s="35" t="str">
        <f t="shared" si="9"/>
        <v/>
      </c>
      <c r="P14" s="35">
        <f t="shared" si="9"/>
        <v>21</v>
      </c>
      <c r="Q14" s="35" t="str">
        <f t="shared" si="9"/>
        <v/>
      </c>
      <c r="R14" s="35" t="str">
        <f t="shared" si="9"/>
        <v/>
      </c>
      <c r="S14" s="35">
        <f t="shared" si="9"/>
        <v>57</v>
      </c>
      <c r="T14" s="35" t="str">
        <f t="shared" si="9"/>
        <v/>
      </c>
      <c r="U14" s="35" t="str">
        <f t="shared" si="9"/>
        <v/>
      </c>
      <c r="V14" s="35">
        <f t="shared" si="9"/>
        <v>74</v>
      </c>
      <c r="W14" s="35" t="str">
        <f t="shared" si="9"/>
        <v/>
      </c>
      <c r="X14" s="35">
        <f t="shared" si="10"/>
        <v>59</v>
      </c>
      <c r="Y14" s="35" t="str">
        <f t="shared" si="10"/>
        <v/>
      </c>
      <c r="Z14" s="35" t="str">
        <f t="shared" si="10"/>
        <v/>
      </c>
      <c r="AA14" s="35" t="str">
        <f t="shared" si="10"/>
        <v/>
      </c>
      <c r="AB14" s="35" t="str">
        <f t="shared" si="10"/>
        <v/>
      </c>
      <c r="AC14" s="35" t="str">
        <f t="shared" si="10"/>
        <v/>
      </c>
      <c r="AD14" s="35" t="str">
        <f t="shared" si="10"/>
        <v/>
      </c>
      <c r="AE14" s="35" t="str">
        <f t="shared" si="10"/>
        <v/>
      </c>
      <c r="AF14" s="35" t="str">
        <f t="shared" si="10"/>
        <v/>
      </c>
      <c r="AG14" s="35" t="str">
        <f t="shared" si="10"/>
        <v/>
      </c>
      <c r="AH14" s="35" t="str">
        <f t="shared" si="11"/>
        <v/>
      </c>
      <c r="AI14" s="35" t="str">
        <f t="shared" si="11"/>
        <v/>
      </c>
      <c r="AJ14" s="35" t="str">
        <f t="shared" si="11"/>
        <v/>
      </c>
      <c r="AK14" s="35" t="str">
        <f t="shared" si="11"/>
        <v/>
      </c>
      <c r="AL14" s="35" t="str">
        <f t="shared" si="11"/>
        <v/>
      </c>
      <c r="AM14" s="35" t="str">
        <f t="shared" si="11"/>
        <v/>
      </c>
    </row>
    <row r="15" spans="1:39" ht="14.25" customHeight="1" x14ac:dyDescent="0.3">
      <c r="A15" s="1" t="str">
        <f t="shared" si="4"/>
        <v>HAS  1</v>
      </c>
      <c r="B15" s="3">
        <f t="shared" si="6"/>
        <v>12</v>
      </c>
      <c r="C15" s="1">
        <v>412</v>
      </c>
      <c r="D15" s="27" t="s">
        <v>1293</v>
      </c>
      <c r="E15" s="1" t="str">
        <f>+VLOOKUP($C15,MasterData!$B$4:$K$1003,2,"false")</f>
        <v>Rhys</v>
      </c>
      <c r="F15" s="1" t="str">
        <f>+VLOOKUP($C15,MasterData!$B$4:$K$1003,3,"false")</f>
        <v>Boorman</v>
      </c>
      <c r="G15" s="1" t="str">
        <f>+VLOOKUP($C15,MasterData!$B$4:$K$1003,4,"false")</f>
        <v>HAS</v>
      </c>
      <c r="H15" s="16" t="str">
        <f>+IF(ISNA(VLOOKUP($C15,MasterData!$B$4:$K$1003,5,"False")),"",VLOOKUP($C15,MasterData!$B$4:$K$1003,5,"False"))</f>
        <v>Sen</v>
      </c>
      <c r="I15" s="3" t="str">
        <f>+VLOOKUP($C15,MasterData!$B$4:$K$1003,6,"false")</f>
        <v>M</v>
      </c>
      <c r="J15" s="31" t="str">
        <f t="shared" si="0"/>
        <v>1</v>
      </c>
      <c r="K15" s="1" t="str">
        <f t="shared" si="5"/>
        <v>HAS  1</v>
      </c>
      <c r="M15">
        <f t="shared" ref="M15:M18" si="12">+M14+1</f>
        <v>9</v>
      </c>
      <c r="N15" s="35" t="str">
        <f t="shared" si="9"/>
        <v/>
      </c>
      <c r="O15" s="35" t="str">
        <f t="shared" si="9"/>
        <v/>
      </c>
      <c r="P15" s="35">
        <f t="shared" si="9"/>
        <v>25</v>
      </c>
      <c r="Q15" s="35" t="str">
        <f t="shared" si="9"/>
        <v/>
      </c>
      <c r="R15" s="35" t="str">
        <f t="shared" si="9"/>
        <v/>
      </c>
      <c r="S15" s="35">
        <f t="shared" si="9"/>
        <v>64</v>
      </c>
      <c r="T15" s="35" t="str">
        <f t="shared" si="9"/>
        <v/>
      </c>
      <c r="U15" s="35" t="str">
        <f t="shared" si="9"/>
        <v/>
      </c>
      <c r="V15" s="35">
        <f t="shared" si="9"/>
        <v>76</v>
      </c>
      <c r="W15" s="35" t="str">
        <f t="shared" si="9"/>
        <v/>
      </c>
      <c r="X15" s="35">
        <f t="shared" si="10"/>
        <v>62</v>
      </c>
      <c r="Y15" s="35" t="str">
        <f t="shared" si="10"/>
        <v/>
      </c>
      <c r="Z15" s="35" t="str">
        <f t="shared" si="10"/>
        <v/>
      </c>
      <c r="AA15" s="35" t="str">
        <f t="shared" si="10"/>
        <v/>
      </c>
      <c r="AB15" s="35" t="str">
        <f t="shared" si="10"/>
        <v/>
      </c>
      <c r="AC15" s="35" t="str">
        <f t="shared" si="10"/>
        <v/>
      </c>
      <c r="AD15" s="35" t="str">
        <f t="shared" si="10"/>
        <v/>
      </c>
      <c r="AE15" s="35" t="str">
        <f t="shared" si="10"/>
        <v/>
      </c>
      <c r="AF15" s="35" t="str">
        <f t="shared" si="10"/>
        <v/>
      </c>
      <c r="AG15" s="35" t="str">
        <f t="shared" si="10"/>
        <v/>
      </c>
      <c r="AH15" s="35" t="str">
        <f t="shared" si="11"/>
        <v/>
      </c>
      <c r="AI15" s="35" t="str">
        <f t="shared" si="11"/>
        <v/>
      </c>
      <c r="AJ15" s="35" t="str">
        <f t="shared" si="11"/>
        <v/>
      </c>
      <c r="AK15" s="35" t="str">
        <f t="shared" si="11"/>
        <v/>
      </c>
      <c r="AL15" s="35" t="str">
        <f t="shared" si="11"/>
        <v/>
      </c>
      <c r="AM15" s="35" t="str">
        <f t="shared" si="11"/>
        <v/>
      </c>
    </row>
    <row r="16" spans="1:39" ht="14.25" customHeight="1" x14ac:dyDescent="0.3">
      <c r="A16" s="1" t="str">
        <f t="shared" si="4"/>
        <v>BWT  1</v>
      </c>
      <c r="B16" s="3">
        <f t="shared" si="6"/>
        <v>13</v>
      </c>
      <c r="C16" s="1">
        <v>360</v>
      </c>
      <c r="D16" s="27" t="s">
        <v>1294</v>
      </c>
      <c r="E16" s="1" t="str">
        <f>+VLOOKUP($C16,MasterData!$B$4:$K$1003,2,"false")</f>
        <v>Jamie</v>
      </c>
      <c r="F16" s="1" t="str">
        <f>+VLOOKUP($C16,MasterData!$B$4:$K$1003,3,"false")</f>
        <v>Bedwell</v>
      </c>
      <c r="G16" s="1" t="str">
        <f>+VLOOKUP($C16,MasterData!$B$4:$K$1003,4,"false")</f>
        <v>BWT</v>
      </c>
      <c r="H16" s="16" t="str">
        <f>+IF(ISNA(VLOOKUP($C16,MasterData!$B$4:$K$1003,5,"False")),"",VLOOKUP($C16,MasterData!$B$4:$K$1003,5,"False"))</f>
        <v>Sen</v>
      </c>
      <c r="I16" s="3" t="str">
        <f>+VLOOKUP($C16,MasterData!$B$4:$K$1003,6,"false")</f>
        <v>M</v>
      </c>
      <c r="J16" s="31" t="str">
        <f t="shared" si="0"/>
        <v>1</v>
      </c>
      <c r="K16" s="1" t="str">
        <f t="shared" si="5"/>
        <v>BWT  1</v>
      </c>
      <c r="M16">
        <f t="shared" si="12"/>
        <v>10</v>
      </c>
      <c r="N16" s="35" t="str">
        <f t="shared" si="9"/>
        <v/>
      </c>
      <c r="O16" s="35" t="str">
        <f t="shared" si="9"/>
        <v/>
      </c>
      <c r="P16" s="35">
        <f t="shared" si="9"/>
        <v>28</v>
      </c>
      <c r="Q16" s="35" t="str">
        <f t="shared" si="9"/>
        <v/>
      </c>
      <c r="R16" s="35" t="str">
        <f t="shared" si="9"/>
        <v/>
      </c>
      <c r="S16" s="35">
        <f t="shared" si="9"/>
        <v>66</v>
      </c>
      <c r="T16" s="35" t="str">
        <f t="shared" si="9"/>
        <v/>
      </c>
      <c r="U16" s="35" t="str">
        <f t="shared" si="9"/>
        <v/>
      </c>
      <c r="V16" s="35">
        <f t="shared" si="9"/>
        <v>79</v>
      </c>
      <c r="W16" s="35" t="str">
        <f t="shared" si="9"/>
        <v/>
      </c>
      <c r="X16" s="35">
        <f t="shared" si="10"/>
        <v>65</v>
      </c>
      <c r="Y16" s="35" t="str">
        <f t="shared" si="10"/>
        <v/>
      </c>
      <c r="Z16" s="35" t="str">
        <f t="shared" si="10"/>
        <v/>
      </c>
      <c r="AA16" s="35" t="str">
        <f t="shared" si="10"/>
        <v/>
      </c>
      <c r="AB16" s="35" t="str">
        <f t="shared" si="10"/>
        <v/>
      </c>
      <c r="AC16" s="35" t="str">
        <f t="shared" si="10"/>
        <v/>
      </c>
      <c r="AD16" s="35" t="str">
        <f t="shared" si="10"/>
        <v/>
      </c>
      <c r="AE16" s="35" t="str">
        <f t="shared" si="10"/>
        <v/>
      </c>
      <c r="AF16" s="35" t="str">
        <f t="shared" si="10"/>
        <v/>
      </c>
      <c r="AG16" s="35" t="str">
        <f t="shared" si="10"/>
        <v/>
      </c>
      <c r="AH16" s="35" t="str">
        <f t="shared" si="11"/>
        <v/>
      </c>
      <c r="AI16" s="35" t="str">
        <f t="shared" si="11"/>
        <v/>
      </c>
      <c r="AJ16" s="35" t="str">
        <f t="shared" si="11"/>
        <v/>
      </c>
      <c r="AK16" s="35" t="str">
        <f t="shared" si="11"/>
        <v/>
      </c>
      <c r="AL16" s="35" t="str">
        <f t="shared" si="11"/>
        <v/>
      </c>
      <c r="AM16" s="35" t="str">
        <f t="shared" si="11"/>
        <v/>
      </c>
    </row>
    <row r="17" spans="1:39" ht="14.25" customHeight="1" x14ac:dyDescent="0.3">
      <c r="A17" s="1" t="str">
        <f t="shared" si="4"/>
        <v>CHI  2</v>
      </c>
      <c r="B17" s="3">
        <f t="shared" si="6"/>
        <v>14</v>
      </c>
      <c r="C17" s="1">
        <v>345</v>
      </c>
      <c r="D17" s="27" t="s">
        <v>1296</v>
      </c>
      <c r="E17" s="1" t="str">
        <f>+VLOOKUP($C17,MasterData!$B$4:$K$1003,2,"false")</f>
        <v>James</v>
      </c>
      <c r="F17" s="1" t="str">
        <f>+VLOOKUP($C17,MasterData!$B$4:$K$1003,3,"false")</f>
        <v>Baker</v>
      </c>
      <c r="G17" s="1" t="str">
        <f>+VLOOKUP($C17,MasterData!$B$4:$K$1003,4,"false")</f>
        <v>CHI</v>
      </c>
      <c r="H17" s="16" t="str">
        <f>+IF(ISNA(VLOOKUP($C17,MasterData!$B$4:$K$1003,5,"False")),"",VLOOKUP($C17,MasterData!$B$4:$K$1003,5,"False"))</f>
        <v>Sen</v>
      </c>
      <c r="I17" s="3" t="str">
        <f>+VLOOKUP($C17,MasterData!$B$4:$K$1003,6,"false")</f>
        <v>M</v>
      </c>
      <c r="J17" s="31" t="str">
        <f t="shared" si="0"/>
        <v>2</v>
      </c>
      <c r="K17" s="1" t="str">
        <f t="shared" si="5"/>
        <v>CHI  2</v>
      </c>
      <c r="M17">
        <f t="shared" si="12"/>
        <v>11</v>
      </c>
      <c r="N17" s="35" t="str">
        <f t="shared" si="9"/>
        <v/>
      </c>
      <c r="O17" s="35" t="str">
        <f t="shared" si="9"/>
        <v/>
      </c>
      <c r="P17" s="35">
        <f t="shared" si="9"/>
        <v>31</v>
      </c>
      <c r="Q17" s="35" t="str">
        <f t="shared" si="9"/>
        <v/>
      </c>
      <c r="R17" s="35" t="str">
        <f t="shared" si="9"/>
        <v/>
      </c>
      <c r="S17" s="35">
        <f t="shared" si="9"/>
        <v>77</v>
      </c>
      <c r="T17" s="35" t="str">
        <f t="shared" si="9"/>
        <v/>
      </c>
      <c r="U17" s="35" t="str">
        <f t="shared" si="9"/>
        <v/>
      </c>
      <c r="V17" s="35">
        <f t="shared" si="9"/>
        <v>86</v>
      </c>
      <c r="W17" s="35" t="str">
        <f t="shared" si="9"/>
        <v/>
      </c>
      <c r="X17" s="35">
        <f t="shared" si="10"/>
        <v>87</v>
      </c>
      <c r="Y17" s="35" t="str">
        <f t="shared" si="10"/>
        <v/>
      </c>
      <c r="Z17" s="35" t="str">
        <f t="shared" si="10"/>
        <v/>
      </c>
      <c r="AA17" s="35" t="str">
        <f t="shared" si="10"/>
        <v/>
      </c>
      <c r="AB17" s="35" t="str">
        <f t="shared" si="10"/>
        <v/>
      </c>
      <c r="AC17" s="35" t="str">
        <f t="shared" si="10"/>
        <v/>
      </c>
      <c r="AD17" s="35" t="str">
        <f t="shared" si="10"/>
        <v/>
      </c>
      <c r="AE17" s="35" t="str">
        <f t="shared" si="10"/>
        <v/>
      </c>
      <c r="AF17" s="35" t="str">
        <f t="shared" si="10"/>
        <v/>
      </c>
      <c r="AG17" s="35" t="str">
        <f t="shared" si="10"/>
        <v/>
      </c>
      <c r="AH17" s="35" t="str">
        <f t="shared" si="11"/>
        <v/>
      </c>
      <c r="AI17" s="35" t="str">
        <f t="shared" si="11"/>
        <v/>
      </c>
      <c r="AJ17" s="35" t="str">
        <f t="shared" si="11"/>
        <v/>
      </c>
      <c r="AK17" s="35" t="str">
        <f t="shared" si="11"/>
        <v/>
      </c>
      <c r="AL17" s="35" t="str">
        <f t="shared" si="11"/>
        <v/>
      </c>
      <c r="AM17" s="35" t="str">
        <f t="shared" si="11"/>
        <v/>
      </c>
    </row>
    <row r="18" spans="1:39" ht="14.25" customHeight="1" x14ac:dyDescent="0.3">
      <c r="A18" s="1" t="str">
        <f t="shared" si="4"/>
        <v>KEN  1</v>
      </c>
      <c r="B18" s="3">
        <f t="shared" si="6"/>
        <v>15</v>
      </c>
      <c r="C18" s="1">
        <v>318</v>
      </c>
      <c r="D18" s="27" t="s">
        <v>1297</v>
      </c>
      <c r="E18" s="1" t="str">
        <f>+VLOOKUP($C18,MasterData!$B$4:$K$1003,2,"false")</f>
        <v>Dan</v>
      </c>
      <c r="F18" s="1" t="str">
        <f>+VLOOKUP($C18,MasterData!$B$4:$K$1003,3,"false")</f>
        <v>Pettitt</v>
      </c>
      <c r="G18" s="1" t="str">
        <f>+VLOOKUP($C18,MasterData!$B$4:$K$1003,4,"false")</f>
        <v>KEN</v>
      </c>
      <c r="H18" s="16" t="str">
        <f>+IF(ISNA(VLOOKUP($C18,MasterData!$B$4:$K$1003,5,"False")),"",VLOOKUP($C18,MasterData!$B$4:$K$1003,5,"False"))</f>
        <v>Sen</v>
      </c>
      <c r="I18" s="3" t="str">
        <f>+VLOOKUP($C18,MasterData!$B$4:$K$1003,6,"false")</f>
        <v>M</v>
      </c>
      <c r="J18" s="31" t="str">
        <f t="shared" si="0"/>
        <v>1</v>
      </c>
      <c r="K18" s="1" t="str">
        <f t="shared" si="5"/>
        <v>KEN  1</v>
      </c>
      <c r="M18">
        <f t="shared" si="12"/>
        <v>12</v>
      </c>
      <c r="N18" s="35" t="str">
        <f t="shared" si="9"/>
        <v/>
      </c>
      <c r="O18" s="35" t="str">
        <f t="shared" si="9"/>
        <v/>
      </c>
      <c r="P18" s="35">
        <f t="shared" si="9"/>
        <v>36</v>
      </c>
      <c r="Q18" s="35" t="str">
        <f t="shared" si="9"/>
        <v/>
      </c>
      <c r="R18" s="35" t="str">
        <f t="shared" si="9"/>
        <v/>
      </c>
      <c r="S18" s="35">
        <f t="shared" si="9"/>
        <v>80</v>
      </c>
      <c r="T18" s="35" t="str">
        <f t="shared" si="9"/>
        <v/>
      </c>
      <c r="U18" s="35" t="str">
        <f t="shared" si="9"/>
        <v/>
      </c>
      <c r="V18" s="35">
        <f t="shared" si="9"/>
        <v>93</v>
      </c>
      <c r="W18" s="35" t="str">
        <f t="shared" si="9"/>
        <v/>
      </c>
      <c r="X18" s="35">
        <f t="shared" si="10"/>
        <v>95</v>
      </c>
      <c r="Y18" s="35" t="str">
        <f t="shared" si="10"/>
        <v/>
      </c>
      <c r="Z18" s="35" t="str">
        <f t="shared" si="10"/>
        <v/>
      </c>
      <c r="AA18" s="35" t="str">
        <f t="shared" si="10"/>
        <v/>
      </c>
      <c r="AB18" s="35" t="str">
        <f t="shared" si="10"/>
        <v/>
      </c>
      <c r="AC18" s="35" t="str">
        <f t="shared" si="10"/>
        <v/>
      </c>
      <c r="AD18" s="35" t="str">
        <f t="shared" si="10"/>
        <v/>
      </c>
      <c r="AE18" s="35" t="str">
        <f t="shared" si="10"/>
        <v/>
      </c>
      <c r="AF18" s="35" t="str">
        <f t="shared" si="10"/>
        <v/>
      </c>
      <c r="AG18" s="35" t="str">
        <f t="shared" si="10"/>
        <v/>
      </c>
      <c r="AH18" s="35" t="str">
        <f t="shared" si="11"/>
        <v/>
      </c>
      <c r="AI18" s="35" t="str">
        <f t="shared" si="11"/>
        <v/>
      </c>
      <c r="AJ18" s="35" t="str">
        <f t="shared" si="11"/>
        <v/>
      </c>
      <c r="AK18" s="35" t="str">
        <f t="shared" si="11"/>
        <v/>
      </c>
      <c r="AL18" s="35" t="str">
        <f t="shared" si="11"/>
        <v/>
      </c>
      <c r="AM18" s="35" t="str">
        <f t="shared" si="11"/>
        <v/>
      </c>
    </row>
    <row r="19" spans="1:39" ht="14.25" customHeight="1" x14ac:dyDescent="0.3">
      <c r="A19" s="1" t="str">
        <f t="shared" si="4"/>
        <v>PHX  5</v>
      </c>
      <c r="B19" s="3">
        <f t="shared" si="6"/>
        <v>16</v>
      </c>
      <c r="C19" s="1">
        <v>417</v>
      </c>
      <c r="D19" s="27" t="s">
        <v>1298</v>
      </c>
      <c r="E19" s="1" t="str">
        <f>+VLOOKUP($C19,MasterData!$B$4:$K$1003,2,"false")</f>
        <v>Jamie</v>
      </c>
      <c r="F19" s="1" t="str">
        <f>+VLOOKUP($C19,MasterData!$B$4:$K$1003,3,"false")</f>
        <v>Corbett</v>
      </c>
      <c r="G19" s="1" t="str">
        <f>+VLOOKUP($C19,MasterData!$B$4:$K$1003,4,"false")</f>
        <v>PHX</v>
      </c>
      <c r="H19" s="16" t="str">
        <f>+IF(ISNA(VLOOKUP($C19,MasterData!$B$4:$K$1003,5,"False")),"",VLOOKUP($C19,MasterData!$B$4:$K$1003,5,"False"))</f>
        <v>Sen</v>
      </c>
      <c r="I19" s="3" t="str">
        <f>+VLOOKUP($C19,MasterData!$B$4:$K$1003,6,"false")</f>
        <v>M</v>
      </c>
      <c r="J19" s="31" t="str">
        <f t="shared" si="0"/>
        <v>5</v>
      </c>
      <c r="K19" s="1" t="str">
        <f t="shared" si="5"/>
        <v>PHX  5</v>
      </c>
      <c r="M19" s="12" t="s">
        <v>565</v>
      </c>
      <c r="N19" s="36">
        <f>IF(N18="",1000,SUM(N13:N18))</f>
        <v>1000</v>
      </c>
      <c r="O19" s="36">
        <f t="shared" ref="O19:AM19" si="13">IF(O18="",1000,SUM(O13:O18))</f>
        <v>1000</v>
      </c>
      <c r="P19" s="36">
        <f t="shared" si="13"/>
        <v>161</v>
      </c>
      <c r="Q19" s="36">
        <f t="shared" si="13"/>
        <v>1000</v>
      </c>
      <c r="R19" s="36">
        <f t="shared" si="13"/>
        <v>1000</v>
      </c>
      <c r="S19" s="36">
        <f t="shared" si="13"/>
        <v>400</v>
      </c>
      <c r="T19" s="36">
        <f t="shared" si="13"/>
        <v>1000</v>
      </c>
      <c r="U19" s="36">
        <f t="shared" si="13"/>
        <v>1000</v>
      </c>
      <c r="V19" s="36">
        <f t="shared" si="13"/>
        <v>480</v>
      </c>
      <c r="W19" s="36">
        <f t="shared" si="13"/>
        <v>1000</v>
      </c>
      <c r="X19" s="36">
        <f t="shared" si="13"/>
        <v>411</v>
      </c>
      <c r="Y19" s="36">
        <f t="shared" si="13"/>
        <v>1000</v>
      </c>
      <c r="Z19" s="36">
        <f t="shared" si="13"/>
        <v>1000</v>
      </c>
      <c r="AA19" s="36">
        <f t="shared" si="13"/>
        <v>1000</v>
      </c>
      <c r="AB19" s="36">
        <f t="shared" si="13"/>
        <v>1000</v>
      </c>
      <c r="AC19" s="36">
        <f t="shared" si="13"/>
        <v>1000</v>
      </c>
      <c r="AD19" s="36">
        <f t="shared" si="13"/>
        <v>1000</v>
      </c>
      <c r="AE19" s="36">
        <f t="shared" si="13"/>
        <v>1000</v>
      </c>
      <c r="AF19" s="36">
        <f t="shared" si="13"/>
        <v>1000</v>
      </c>
      <c r="AG19" s="36">
        <f t="shared" si="13"/>
        <v>1000</v>
      </c>
      <c r="AH19" s="36">
        <f t="shared" si="13"/>
        <v>1000</v>
      </c>
      <c r="AI19" s="36">
        <f t="shared" si="13"/>
        <v>1000</v>
      </c>
      <c r="AJ19" s="36">
        <f t="shared" si="13"/>
        <v>1000</v>
      </c>
      <c r="AK19" s="36">
        <f t="shared" si="13"/>
        <v>1000</v>
      </c>
      <c r="AL19" s="36">
        <f t="shared" si="13"/>
        <v>1000</v>
      </c>
      <c r="AM19" s="36">
        <f t="shared" si="13"/>
        <v>1000</v>
      </c>
    </row>
    <row r="20" spans="1:39" ht="14.25" customHeight="1" x14ac:dyDescent="0.3">
      <c r="A20" s="1" t="str">
        <f t="shared" si="4"/>
        <v>CHI  3</v>
      </c>
      <c r="B20" s="3">
        <f t="shared" si="6"/>
        <v>17</v>
      </c>
      <c r="C20" s="1">
        <v>425</v>
      </c>
      <c r="D20" s="27" t="s">
        <v>1299</v>
      </c>
      <c r="E20" s="1" t="str">
        <f>+VLOOKUP($C20,MasterData!$B$4:$K$1003,2,"false")</f>
        <v>Ben</v>
      </c>
      <c r="F20" s="1" t="str">
        <f>+VLOOKUP($C20,MasterData!$B$4:$K$1003,3,"false")</f>
        <v>Morton</v>
      </c>
      <c r="G20" s="1" t="str">
        <f>+VLOOKUP($C20,MasterData!$B$4:$K$1003,4,"false")</f>
        <v>CHI</v>
      </c>
      <c r="H20" s="16" t="str">
        <f>+IF(ISNA(VLOOKUP($C20,MasterData!$B$4:$K$1003,5,"False")),"",VLOOKUP($C20,MasterData!$B$4:$K$1003,5,"False"))</f>
        <v>Sen</v>
      </c>
      <c r="I20" s="3" t="str">
        <f>+VLOOKUP($C20,MasterData!$B$4:$K$1003,6,"false")</f>
        <v>M</v>
      </c>
      <c r="J20" s="31" t="str">
        <f t="shared" si="0"/>
        <v>3</v>
      </c>
      <c r="K20" s="1" t="str">
        <f t="shared" si="5"/>
        <v>CHI  3</v>
      </c>
      <c r="M20" s="12" t="s">
        <v>212</v>
      </c>
      <c r="N20" s="37">
        <f>RANK(N19,($N$10:$AM$10,$N$19:$AM$19,$N$28:$AM$28,$N$37:$AM$37),1)</f>
        <v>14</v>
      </c>
      <c r="O20" s="37">
        <f>RANK(O19,($N$10:$AM$10,$N$19:$AM$19,$N$28:$AM$28,$N$37:$AM$37),1)</f>
        <v>14</v>
      </c>
      <c r="P20" s="37">
        <f>RANK(P19,($N$10:$AM$10,$N$19:$AM$19,$N$28:$AM$28,$N$37:$AM$37),1)</f>
        <v>2</v>
      </c>
      <c r="Q20" s="37">
        <f>RANK(Q19,($N$10:$AM$10,$N$19:$AM$19,$N$28:$AM$28,$N$37:$AM$37),1)</f>
        <v>14</v>
      </c>
      <c r="R20" s="37">
        <f>RANK(R19,($N$10:$AM$10,$N$19:$AM$19,$N$28:$AM$28,$N$37:$AM$37),1)</f>
        <v>14</v>
      </c>
      <c r="S20" s="37">
        <f>RANK(S19,($N$10:$AM$10,$N$19:$AM$19,$N$28:$AM$28,$N$37:$AM$37),1)</f>
        <v>11</v>
      </c>
      <c r="T20" s="37">
        <f>RANK(T19,($N$10:$AM$10,$N$19:$AM$19,$N$28:$AM$28,$N$37:$AM$37),1)</f>
        <v>14</v>
      </c>
      <c r="U20" s="37">
        <f>RANK(U19,($N$10:$AM$10,$N$19:$AM$19,$N$28:$AM$28,$N$37:$AM$37),1)</f>
        <v>14</v>
      </c>
      <c r="V20" s="37">
        <f>RANK(V19,($N$10:$AM$10,$N$19:$AM$19,$N$28:$AM$28,$N$37:$AM$37),1)</f>
        <v>13</v>
      </c>
      <c r="W20" s="37">
        <f>RANK(W19,($N$10:$AM$10,$N$19:$AM$19,$N$28:$AM$28,$N$37:$AM$37),1)</f>
        <v>14</v>
      </c>
      <c r="X20" s="37">
        <f>RANK(X19,($N$10:$AM$10,$N$19:$AM$19,$N$28:$AM$28,$N$37:$AM$37),1)</f>
        <v>12</v>
      </c>
      <c r="Y20" s="37">
        <f>RANK(Y19,($N$10:$AM$10,$N$19:$AM$19,$N$28:$AM$28,$N$37:$AM$37),1)</f>
        <v>14</v>
      </c>
      <c r="Z20" s="37">
        <f>RANK(Z19,($N$10:$AM$10,$N$19:$AM$19,$N$28:$AM$28,$N$37:$AM$37),1)</f>
        <v>14</v>
      </c>
      <c r="AA20" s="37">
        <f>RANK(AA19,($N$10:$AM$10,$N$19:$AM$19,$N$28:$AM$28,$N$37:$AM$37),1)</f>
        <v>14</v>
      </c>
      <c r="AB20" s="37">
        <f>RANK(AB19,($N$10:$AM$10,$N$19:$AM$19,$N$28:$AM$28,$N$37:$AM$37),1)</f>
        <v>14</v>
      </c>
      <c r="AC20" s="37">
        <f>RANK(AC19,($N$10:$AM$10,$N$19:$AM$19,$N$28:$AM$28,$N$37:$AM$37),1)</f>
        <v>14</v>
      </c>
      <c r="AD20" s="37">
        <f>RANK(AD19,($N$10:$AM$10,$N$19:$AM$19,$N$28:$AM$28,$N$37:$AM$37),1)</f>
        <v>14</v>
      </c>
      <c r="AE20" s="37">
        <f>RANK(AE19,($N$10:$AM$10,$N$19:$AM$19,$N$28:$AM$28,$N$37:$AM$37),1)</f>
        <v>14</v>
      </c>
      <c r="AF20" s="37">
        <f>RANK(AF19,($N$10:$AM$10,$N$19:$AM$19,$N$28:$AM$28,$N$37:$AM$37),1)</f>
        <v>14</v>
      </c>
      <c r="AG20" s="37">
        <f>RANK(AG19,($N$10:$AM$10,$N$19:$AM$19,$N$28:$AM$28,$N$37:$AM$37),1)</f>
        <v>14</v>
      </c>
      <c r="AH20" s="37">
        <f>RANK(AH19,($N$10:$AM$10,$N$19:$AM$19,$N$28:$AM$28,$N$37:$AM$37),1)</f>
        <v>14</v>
      </c>
      <c r="AI20" s="37">
        <f>RANK(AI19,($N$10:$AM$10,$N$19:$AM$19,$N$28:$AM$28,$N$37:$AM$37),1)</f>
        <v>14</v>
      </c>
      <c r="AJ20" s="37">
        <f>RANK(AJ19,($N$10:$AM$10,$N$19:$AM$19,$N$28:$AM$28,$N$37:$AM$37),1)</f>
        <v>14</v>
      </c>
      <c r="AK20" s="37">
        <f>RANK(AK19,($N$10:$AM$10,$N$19:$AM$19,$N$28:$AM$28,$N$37:$AM$37),1)</f>
        <v>14</v>
      </c>
      <c r="AL20" s="37">
        <f>RANK(AL19,($N$10:$AM$10,$N$19:$AM$19,$N$28:$AM$28,$N$37:$AM$37),1)</f>
        <v>14</v>
      </c>
      <c r="AM20" s="37">
        <f>RANK(AM19,($N$10:$AM$10,$N$19:$AM$19,$N$28:$AM$28,$N$37:$AM$37),1)</f>
        <v>14</v>
      </c>
    </row>
    <row r="21" spans="1:39" ht="14.25" customHeight="1" x14ac:dyDescent="0.3">
      <c r="A21" s="1" t="str">
        <f t="shared" si="4"/>
        <v>CRA  2</v>
      </c>
      <c r="B21" s="3">
        <f t="shared" si="6"/>
        <v>18</v>
      </c>
      <c r="C21" s="1">
        <v>332</v>
      </c>
      <c r="D21" s="27" t="s">
        <v>1300</v>
      </c>
      <c r="E21" s="1" t="str">
        <f>+VLOOKUP($C21,MasterData!$B$4:$K$1003,2,"false")</f>
        <v>Hugo</v>
      </c>
      <c r="F21" s="1" t="str">
        <f>+VLOOKUP($C21,MasterData!$B$4:$K$1003,3,"false")</f>
        <v>Hewitt</v>
      </c>
      <c r="G21" s="1" t="str">
        <f>+VLOOKUP($C21,MasterData!$B$4:$K$1003,4,"false")</f>
        <v>CRA</v>
      </c>
      <c r="H21" s="16" t="str">
        <f>+IF(ISNA(VLOOKUP($C21,MasterData!$B$4:$K$1003,5,"False")),"",VLOOKUP($C21,MasterData!$B$4:$K$1003,5,"False"))</f>
        <v>Sen</v>
      </c>
      <c r="I21" s="3" t="str">
        <f>+VLOOKUP($C21,MasterData!$B$4:$K$1003,6,"false")</f>
        <v>M</v>
      </c>
      <c r="J21" s="31" t="str">
        <f t="shared" si="0"/>
        <v>2</v>
      </c>
      <c r="K21" s="1" t="str">
        <f t="shared" si="5"/>
        <v>CRA  2</v>
      </c>
    </row>
    <row r="22" spans="1:39" ht="14.25" customHeight="1" x14ac:dyDescent="0.3">
      <c r="A22" s="1" t="str">
        <f t="shared" si="4"/>
        <v>PHX  6</v>
      </c>
      <c r="B22" s="3">
        <f t="shared" si="6"/>
        <v>19</v>
      </c>
      <c r="C22" s="1">
        <v>373</v>
      </c>
      <c r="D22" s="27" t="s">
        <v>1301</v>
      </c>
      <c r="E22" s="1" t="str">
        <f>+VLOOKUP($C22,MasterData!$B$4:$K$1003,2,"false")</f>
        <v>Luke</v>
      </c>
      <c r="F22" s="1" t="str">
        <f>+VLOOKUP($C22,MasterData!$B$4:$K$1003,3,"false")</f>
        <v>Piper</v>
      </c>
      <c r="G22" s="1" t="str">
        <f>+VLOOKUP($C22,MasterData!$B$4:$K$1003,4,"false")</f>
        <v>PHX</v>
      </c>
      <c r="H22" s="16" t="str">
        <f>+IF(ISNA(VLOOKUP($C22,MasterData!$B$4:$K$1003,5,"False")),"",VLOOKUP($C22,MasterData!$B$4:$K$1003,5,"False"))</f>
        <v>Sen</v>
      </c>
      <c r="I22" s="3" t="str">
        <f>+VLOOKUP($C22,MasterData!$B$4:$K$1003,6,"false")</f>
        <v>M</v>
      </c>
      <c r="J22" s="31" t="str">
        <f t="shared" si="0"/>
        <v>6</v>
      </c>
      <c r="K22" s="1" t="str">
        <f t="shared" si="5"/>
        <v>PHX  6</v>
      </c>
      <c r="M22">
        <v>13</v>
      </c>
      <c r="N22" s="35" t="str">
        <f t="shared" ref="N22:W27" si="14">+IF(ISNA(VLOOKUP(N$3&amp;"  "&amp;$M22,$A$3:$I$353,2,0)),"",VLOOKUP(N$3&amp;"  "&amp;$M22,$A$3:$I$353,2,0))</f>
        <v/>
      </c>
      <c r="O22" s="35" t="str">
        <f t="shared" si="14"/>
        <v/>
      </c>
      <c r="P22" s="35">
        <f t="shared" si="14"/>
        <v>40</v>
      </c>
      <c r="Q22" s="35" t="str">
        <f t="shared" si="14"/>
        <v/>
      </c>
      <c r="R22" s="35" t="str">
        <f t="shared" si="14"/>
        <v/>
      </c>
      <c r="S22" s="35">
        <f t="shared" si="14"/>
        <v>90</v>
      </c>
      <c r="T22" s="35" t="str">
        <f t="shared" si="14"/>
        <v/>
      </c>
      <c r="U22" s="35" t="str">
        <f t="shared" si="14"/>
        <v/>
      </c>
      <c r="V22" s="35">
        <f t="shared" si="14"/>
        <v>94</v>
      </c>
      <c r="W22" s="35" t="str">
        <f t="shared" si="14"/>
        <v/>
      </c>
      <c r="X22" s="35" t="str">
        <f t="shared" ref="X22:AG27" si="15">+IF(ISNA(VLOOKUP(X$3&amp;"  "&amp;$M22,$A$3:$I$353,2,0)),"",VLOOKUP(X$3&amp;"  "&amp;$M22,$A$3:$I$353,2,0))</f>
        <v/>
      </c>
      <c r="Y22" s="35" t="str">
        <f t="shared" si="15"/>
        <v/>
      </c>
      <c r="Z22" s="35" t="str">
        <f t="shared" si="15"/>
        <v/>
      </c>
      <c r="AA22" s="35" t="str">
        <f t="shared" si="15"/>
        <v/>
      </c>
      <c r="AB22" s="35" t="str">
        <f t="shared" si="15"/>
        <v/>
      </c>
      <c r="AC22" s="35" t="str">
        <f t="shared" si="15"/>
        <v/>
      </c>
      <c r="AD22" s="35" t="str">
        <f t="shared" si="15"/>
        <v/>
      </c>
      <c r="AE22" s="35" t="str">
        <f t="shared" si="15"/>
        <v/>
      </c>
      <c r="AF22" s="35" t="str">
        <f t="shared" si="15"/>
        <v/>
      </c>
      <c r="AG22" s="35" t="str">
        <f t="shared" si="15"/>
        <v/>
      </c>
      <c r="AH22" s="35" t="str">
        <f t="shared" ref="AH22:AM27" si="16">+IF(ISNA(VLOOKUP(AH$3&amp;"  "&amp;$M22,$A$3:$I$353,2,0)),"",VLOOKUP(AH$3&amp;"  "&amp;$M22,$A$3:$I$353,2,0))</f>
        <v/>
      </c>
      <c r="AI22" s="35" t="str">
        <f t="shared" si="16"/>
        <v/>
      </c>
      <c r="AJ22" s="35" t="str">
        <f t="shared" si="16"/>
        <v/>
      </c>
      <c r="AK22" s="35" t="str">
        <f t="shared" si="16"/>
        <v/>
      </c>
      <c r="AL22" s="35" t="str">
        <f t="shared" si="16"/>
        <v/>
      </c>
      <c r="AM22" s="35" t="str">
        <f t="shared" si="16"/>
        <v/>
      </c>
    </row>
    <row r="23" spans="1:39" ht="14.25" customHeight="1" x14ac:dyDescent="0.3">
      <c r="A23" s="1" t="str">
        <f t="shared" si="4"/>
        <v>PHX  7</v>
      </c>
      <c r="B23" s="3">
        <f t="shared" si="6"/>
        <v>20</v>
      </c>
      <c r="C23" s="1">
        <v>314</v>
      </c>
      <c r="D23" s="27" t="s">
        <v>1302</v>
      </c>
      <c r="E23" s="1" t="str">
        <f>+VLOOKUP($C23,MasterData!$B$4:$K$1003,2,"false")</f>
        <v>Ali</v>
      </c>
      <c r="F23" s="1" t="str">
        <f>+VLOOKUP($C23,MasterData!$B$4:$K$1003,3,"false")</f>
        <v>Carter</v>
      </c>
      <c r="G23" s="1" t="str">
        <f>+VLOOKUP($C23,MasterData!$B$4:$K$1003,4,"false")</f>
        <v>PHX</v>
      </c>
      <c r="H23" s="16" t="str">
        <f>+IF(ISNA(VLOOKUP($C23,MasterData!$B$4:$K$1003,5,"False")),"",VLOOKUP($C23,MasterData!$B$4:$K$1003,5,"False"))</f>
        <v>Sen</v>
      </c>
      <c r="I23" s="3" t="str">
        <f>+VLOOKUP($C23,MasterData!$B$4:$K$1003,6,"false")</f>
        <v>M</v>
      </c>
      <c r="J23" s="31" t="str">
        <f t="shared" si="0"/>
        <v>7</v>
      </c>
      <c r="K23" s="1" t="str">
        <f t="shared" si="5"/>
        <v>PHX  7</v>
      </c>
      <c r="M23">
        <f>+M22+1</f>
        <v>14</v>
      </c>
      <c r="N23" s="35" t="str">
        <f t="shared" si="14"/>
        <v/>
      </c>
      <c r="O23" s="35" t="str">
        <f t="shared" si="14"/>
        <v/>
      </c>
      <c r="P23" s="35">
        <f t="shared" si="14"/>
        <v>49</v>
      </c>
      <c r="Q23" s="35" t="str">
        <f t="shared" si="14"/>
        <v/>
      </c>
      <c r="R23" s="35" t="str">
        <f t="shared" si="14"/>
        <v/>
      </c>
      <c r="S23" s="35" t="str">
        <f t="shared" si="14"/>
        <v/>
      </c>
      <c r="T23" s="35" t="str">
        <f t="shared" si="14"/>
        <v/>
      </c>
      <c r="U23" s="35" t="str">
        <f t="shared" si="14"/>
        <v/>
      </c>
      <c r="V23" s="35">
        <f t="shared" si="14"/>
        <v>97</v>
      </c>
      <c r="W23" s="35" t="str">
        <f t="shared" si="14"/>
        <v/>
      </c>
      <c r="X23" s="35" t="str">
        <f t="shared" si="15"/>
        <v/>
      </c>
      <c r="Y23" s="35" t="str">
        <f t="shared" si="15"/>
        <v/>
      </c>
      <c r="Z23" s="35" t="str">
        <f t="shared" si="15"/>
        <v/>
      </c>
      <c r="AA23" s="35" t="str">
        <f t="shared" si="15"/>
        <v/>
      </c>
      <c r="AB23" s="35" t="str">
        <f t="shared" si="15"/>
        <v/>
      </c>
      <c r="AC23" s="35" t="str">
        <f t="shared" si="15"/>
        <v/>
      </c>
      <c r="AD23" s="35" t="str">
        <f t="shared" si="15"/>
        <v/>
      </c>
      <c r="AE23" s="35" t="str">
        <f t="shared" si="15"/>
        <v/>
      </c>
      <c r="AF23" s="35" t="str">
        <f t="shared" si="15"/>
        <v/>
      </c>
      <c r="AG23" s="35" t="str">
        <f t="shared" si="15"/>
        <v/>
      </c>
      <c r="AH23" s="35" t="str">
        <f t="shared" si="16"/>
        <v/>
      </c>
      <c r="AI23" s="35" t="str">
        <f t="shared" si="16"/>
        <v/>
      </c>
      <c r="AJ23" s="35" t="str">
        <f t="shared" si="16"/>
        <v/>
      </c>
      <c r="AK23" s="35" t="str">
        <f t="shared" si="16"/>
        <v/>
      </c>
      <c r="AL23" s="35" t="str">
        <f t="shared" si="16"/>
        <v/>
      </c>
      <c r="AM23" s="35" t="str">
        <f t="shared" si="16"/>
        <v/>
      </c>
    </row>
    <row r="24" spans="1:39" ht="14.25" customHeight="1" x14ac:dyDescent="0.3">
      <c r="A24" s="1" t="str">
        <f t="shared" si="4"/>
        <v>PHX  8</v>
      </c>
      <c r="B24" s="3">
        <f t="shared" si="6"/>
        <v>21</v>
      </c>
      <c r="C24" s="1">
        <v>454</v>
      </c>
      <c r="D24" s="27" t="s">
        <v>1303</v>
      </c>
      <c r="E24" s="1" t="str">
        <f>+VLOOKUP($C24,MasterData!$B$4:$K$1003,2,"false")</f>
        <v>Sam</v>
      </c>
      <c r="F24" s="1" t="str">
        <f>+VLOOKUP($C24,MasterData!$B$4:$K$1003,3,"false")</f>
        <v>Peters</v>
      </c>
      <c r="G24" s="1" t="str">
        <f>+VLOOKUP($C24,MasterData!$B$4:$K$1003,4,"false")</f>
        <v>PHX</v>
      </c>
      <c r="H24" s="16" t="str">
        <f>+IF(ISNA(VLOOKUP($C24,MasterData!$B$4:$K$1003,5,"False")),"",VLOOKUP($C24,MasterData!$B$4:$K$1003,5,"False"))</f>
        <v>Sen</v>
      </c>
      <c r="I24" s="3" t="str">
        <f>+VLOOKUP($C24,MasterData!$B$4:$K$1003,6,"false")</f>
        <v>M</v>
      </c>
      <c r="J24" s="31" t="str">
        <f t="shared" si="0"/>
        <v>8</v>
      </c>
      <c r="K24" s="1" t="str">
        <f t="shared" si="5"/>
        <v>PHX  8</v>
      </c>
      <c r="M24">
        <f t="shared" ref="M24:M27" si="17">+M23+1</f>
        <v>15</v>
      </c>
      <c r="N24" s="35" t="str">
        <f t="shared" si="14"/>
        <v/>
      </c>
      <c r="O24" s="35" t="str">
        <f t="shared" si="14"/>
        <v/>
      </c>
      <c r="P24" s="35">
        <f t="shared" si="14"/>
        <v>53</v>
      </c>
      <c r="Q24" s="35" t="str">
        <f t="shared" si="14"/>
        <v/>
      </c>
      <c r="R24" s="35" t="str">
        <f t="shared" si="14"/>
        <v/>
      </c>
      <c r="S24" s="35" t="str">
        <f t="shared" si="14"/>
        <v/>
      </c>
      <c r="T24" s="35" t="str">
        <f t="shared" si="14"/>
        <v/>
      </c>
      <c r="U24" s="35" t="str">
        <f t="shared" si="14"/>
        <v/>
      </c>
      <c r="V24" s="35">
        <f t="shared" si="14"/>
        <v>105</v>
      </c>
      <c r="W24" s="35" t="str">
        <f t="shared" si="14"/>
        <v/>
      </c>
      <c r="X24" s="35" t="str">
        <f t="shared" si="15"/>
        <v/>
      </c>
      <c r="Y24" s="35" t="str">
        <f t="shared" si="15"/>
        <v/>
      </c>
      <c r="Z24" s="35" t="str">
        <f t="shared" si="15"/>
        <v/>
      </c>
      <c r="AA24" s="35" t="str">
        <f t="shared" si="15"/>
        <v/>
      </c>
      <c r="AB24" s="35" t="str">
        <f t="shared" si="15"/>
        <v/>
      </c>
      <c r="AC24" s="35" t="str">
        <f t="shared" si="15"/>
        <v/>
      </c>
      <c r="AD24" s="35" t="str">
        <f t="shared" si="15"/>
        <v/>
      </c>
      <c r="AE24" s="35" t="str">
        <f t="shared" si="15"/>
        <v/>
      </c>
      <c r="AF24" s="35" t="str">
        <f t="shared" si="15"/>
        <v/>
      </c>
      <c r="AG24" s="35" t="str">
        <f t="shared" si="15"/>
        <v/>
      </c>
      <c r="AH24" s="35" t="str">
        <f t="shared" si="16"/>
        <v/>
      </c>
      <c r="AI24" s="35" t="str">
        <f t="shared" si="16"/>
        <v/>
      </c>
      <c r="AJ24" s="35" t="str">
        <f t="shared" si="16"/>
        <v/>
      </c>
      <c r="AK24" s="35" t="str">
        <f t="shared" si="16"/>
        <v/>
      </c>
      <c r="AL24" s="35" t="str">
        <f t="shared" si="16"/>
        <v/>
      </c>
      <c r="AM24" s="35" t="str">
        <f t="shared" si="16"/>
        <v/>
      </c>
    </row>
    <row r="25" spans="1:39" ht="14.25" customHeight="1" x14ac:dyDescent="0.3">
      <c r="A25" s="1" t="str">
        <f t="shared" si="4"/>
        <v>HAS  2</v>
      </c>
      <c r="B25" s="3">
        <f t="shared" si="6"/>
        <v>22</v>
      </c>
      <c r="C25" s="1">
        <v>293</v>
      </c>
      <c r="D25" s="27" t="s">
        <v>1304</v>
      </c>
      <c r="E25" s="1" t="str">
        <f>+VLOOKUP($C25,MasterData!$B$4:$K$1003,2,"false")</f>
        <v>James</v>
      </c>
      <c r="F25" s="1" t="str">
        <f>+VLOOKUP($C25,MasterData!$B$4:$K$1003,3,"false")</f>
        <v>Crombie</v>
      </c>
      <c r="G25" s="1" t="str">
        <f>+VLOOKUP($C25,MasterData!$B$4:$K$1003,4,"false")</f>
        <v>HAS</v>
      </c>
      <c r="H25" s="16" t="str">
        <f>+IF(ISNA(VLOOKUP($C25,MasterData!$B$4:$K$1003,5,"False")),"",VLOOKUP($C25,MasterData!$B$4:$K$1003,5,"False"))</f>
        <v>Sen</v>
      </c>
      <c r="I25" s="3" t="str">
        <f>+VLOOKUP($C25,MasterData!$B$4:$K$1003,6,"false")</f>
        <v>M</v>
      </c>
      <c r="J25" s="31" t="str">
        <f t="shared" si="0"/>
        <v>2</v>
      </c>
      <c r="K25" s="1" t="str">
        <f t="shared" si="5"/>
        <v>HAS  2</v>
      </c>
      <c r="M25">
        <f t="shared" si="17"/>
        <v>16</v>
      </c>
      <c r="N25" s="35" t="str">
        <f t="shared" si="14"/>
        <v/>
      </c>
      <c r="O25" s="35" t="str">
        <f t="shared" si="14"/>
        <v/>
      </c>
      <c r="P25" s="35">
        <f t="shared" si="14"/>
        <v>54</v>
      </c>
      <c r="Q25" s="35" t="str">
        <f t="shared" si="14"/>
        <v/>
      </c>
      <c r="R25" s="35" t="str">
        <f t="shared" si="14"/>
        <v/>
      </c>
      <c r="S25" s="35" t="str">
        <f t="shared" si="14"/>
        <v/>
      </c>
      <c r="T25" s="35" t="str">
        <f t="shared" si="14"/>
        <v/>
      </c>
      <c r="U25" s="35" t="str">
        <f t="shared" si="14"/>
        <v/>
      </c>
      <c r="V25" s="35">
        <f t="shared" si="14"/>
        <v>108</v>
      </c>
      <c r="W25" s="35" t="str">
        <f t="shared" si="14"/>
        <v/>
      </c>
      <c r="X25" s="35" t="str">
        <f t="shared" si="15"/>
        <v/>
      </c>
      <c r="Y25" s="35" t="str">
        <f t="shared" si="15"/>
        <v/>
      </c>
      <c r="Z25" s="35" t="str">
        <f t="shared" si="15"/>
        <v/>
      </c>
      <c r="AA25" s="35" t="str">
        <f t="shared" si="15"/>
        <v/>
      </c>
      <c r="AB25" s="35" t="str">
        <f t="shared" si="15"/>
        <v/>
      </c>
      <c r="AC25" s="35" t="str">
        <f t="shared" si="15"/>
        <v/>
      </c>
      <c r="AD25" s="35" t="str">
        <f t="shared" si="15"/>
        <v/>
      </c>
      <c r="AE25" s="35" t="str">
        <f t="shared" si="15"/>
        <v/>
      </c>
      <c r="AF25" s="35" t="str">
        <f t="shared" si="15"/>
        <v/>
      </c>
      <c r="AG25" s="35" t="str">
        <f t="shared" si="15"/>
        <v/>
      </c>
      <c r="AH25" s="35" t="str">
        <f t="shared" si="16"/>
        <v/>
      </c>
      <c r="AI25" s="35" t="str">
        <f t="shared" si="16"/>
        <v/>
      </c>
      <c r="AJ25" s="35" t="str">
        <f t="shared" si="16"/>
        <v/>
      </c>
      <c r="AK25" s="35" t="str">
        <f t="shared" si="16"/>
        <v/>
      </c>
      <c r="AL25" s="35" t="str">
        <f t="shared" si="16"/>
        <v/>
      </c>
      <c r="AM25" s="35" t="str">
        <f t="shared" si="16"/>
        <v/>
      </c>
    </row>
    <row r="26" spans="1:39" ht="14.25" customHeight="1" x14ac:dyDescent="0.3">
      <c r="A26" s="1" t="str">
        <f t="shared" si="4"/>
        <v>HY  1</v>
      </c>
      <c r="B26" s="3">
        <f t="shared" si="6"/>
        <v>23</v>
      </c>
      <c r="C26" s="1">
        <v>390</v>
      </c>
      <c r="D26" s="27" t="s">
        <v>1305</v>
      </c>
      <c r="E26" s="1" t="str">
        <f>+VLOOKUP($C26,MasterData!$B$4:$K$1003,2,"false")</f>
        <v>William</v>
      </c>
      <c r="F26" s="1" t="str">
        <f>+VLOOKUP($C26,MasterData!$B$4:$K$1003,3,"false")</f>
        <v>Carey</v>
      </c>
      <c r="G26" s="1" t="str">
        <f>+VLOOKUP($C26,MasterData!$B$4:$K$1003,4,"false")</f>
        <v>HY</v>
      </c>
      <c r="H26" s="16" t="str">
        <f>+IF(ISNA(VLOOKUP($C26,MasterData!$B$4:$K$1003,5,"False")),"",VLOOKUP($C26,MasterData!$B$4:$K$1003,5,"False"))</f>
        <v>Sen</v>
      </c>
      <c r="I26" s="3" t="str">
        <f>+VLOOKUP($C26,MasterData!$B$4:$K$1003,6,"false")</f>
        <v>M</v>
      </c>
      <c r="J26" s="31" t="str">
        <f t="shared" si="0"/>
        <v>1</v>
      </c>
      <c r="K26" s="1" t="str">
        <f t="shared" si="5"/>
        <v>HY  1</v>
      </c>
      <c r="M26">
        <f t="shared" si="17"/>
        <v>17</v>
      </c>
      <c r="N26" s="35" t="str">
        <f t="shared" si="14"/>
        <v/>
      </c>
      <c r="O26" s="35" t="str">
        <f t="shared" si="14"/>
        <v/>
      </c>
      <c r="P26" s="35">
        <f t="shared" si="14"/>
        <v>61</v>
      </c>
      <c r="Q26" s="35" t="str">
        <f t="shared" si="14"/>
        <v/>
      </c>
      <c r="R26" s="35" t="str">
        <f t="shared" si="14"/>
        <v/>
      </c>
      <c r="S26" s="35" t="str">
        <f t="shared" si="14"/>
        <v/>
      </c>
      <c r="T26" s="35" t="str">
        <f t="shared" si="14"/>
        <v/>
      </c>
      <c r="U26" s="35" t="str">
        <f t="shared" si="14"/>
        <v/>
      </c>
      <c r="V26" s="35" t="str">
        <f t="shared" si="14"/>
        <v/>
      </c>
      <c r="W26" s="35" t="str">
        <f t="shared" si="14"/>
        <v/>
      </c>
      <c r="X26" s="35" t="str">
        <f t="shared" si="15"/>
        <v/>
      </c>
      <c r="Y26" s="35" t="str">
        <f t="shared" si="15"/>
        <v/>
      </c>
      <c r="Z26" s="35" t="str">
        <f t="shared" si="15"/>
        <v/>
      </c>
      <c r="AA26" s="35" t="str">
        <f t="shared" si="15"/>
        <v/>
      </c>
      <c r="AB26" s="35" t="str">
        <f t="shared" si="15"/>
        <v/>
      </c>
      <c r="AC26" s="35" t="str">
        <f t="shared" si="15"/>
        <v/>
      </c>
      <c r="AD26" s="35" t="str">
        <f t="shared" si="15"/>
        <v/>
      </c>
      <c r="AE26" s="35" t="str">
        <f t="shared" si="15"/>
        <v/>
      </c>
      <c r="AF26" s="35" t="str">
        <f t="shared" si="15"/>
        <v/>
      </c>
      <c r="AG26" s="35" t="str">
        <f t="shared" si="15"/>
        <v/>
      </c>
      <c r="AH26" s="35" t="str">
        <f t="shared" si="16"/>
        <v/>
      </c>
      <c r="AI26" s="35" t="str">
        <f t="shared" si="16"/>
        <v/>
      </c>
      <c r="AJ26" s="35" t="str">
        <f t="shared" si="16"/>
        <v/>
      </c>
      <c r="AK26" s="35" t="str">
        <f t="shared" si="16"/>
        <v/>
      </c>
      <c r="AL26" s="35" t="str">
        <f t="shared" si="16"/>
        <v/>
      </c>
      <c r="AM26" s="35" t="str">
        <f t="shared" si="16"/>
        <v/>
      </c>
    </row>
    <row r="27" spans="1:39" ht="14.25" customHeight="1" x14ac:dyDescent="0.3">
      <c r="A27" s="1" t="str">
        <f t="shared" si="4"/>
        <v>HBS  3</v>
      </c>
      <c r="B27" s="3">
        <f t="shared" si="6"/>
        <v>24</v>
      </c>
      <c r="C27" s="1">
        <v>346</v>
      </c>
      <c r="D27" s="27" t="s">
        <v>1306</v>
      </c>
      <c r="E27" s="1" t="str">
        <f>+VLOOKUP($C27,MasterData!$B$4:$K$1003,2,"false")</f>
        <v>Luke</v>
      </c>
      <c r="F27" s="1" t="str">
        <f>+VLOOKUP($C27,MasterData!$B$4:$K$1003,3,"false")</f>
        <v>Triccas</v>
      </c>
      <c r="G27" s="1" t="str">
        <f>+VLOOKUP($C27,MasterData!$B$4:$K$1003,4,"false")</f>
        <v>HBS</v>
      </c>
      <c r="H27" s="16" t="str">
        <f>+IF(ISNA(VLOOKUP($C27,MasterData!$B$4:$K$1003,5,"False")),"",VLOOKUP($C27,MasterData!$B$4:$K$1003,5,"False"))</f>
        <v>Sen</v>
      </c>
      <c r="I27" s="3" t="str">
        <f>+VLOOKUP($C27,MasterData!$B$4:$K$1003,6,"false")</f>
        <v>M</v>
      </c>
      <c r="J27" s="31" t="str">
        <f t="shared" si="0"/>
        <v>3</v>
      </c>
      <c r="K27" s="1" t="str">
        <f t="shared" si="5"/>
        <v>HBS  3</v>
      </c>
      <c r="M27">
        <f t="shared" si="17"/>
        <v>18</v>
      </c>
      <c r="N27" s="35" t="str">
        <f t="shared" si="14"/>
        <v/>
      </c>
      <c r="O27" s="35" t="str">
        <f t="shared" si="14"/>
        <v/>
      </c>
      <c r="P27" s="35">
        <f t="shared" si="14"/>
        <v>63</v>
      </c>
      <c r="Q27" s="35" t="str">
        <f t="shared" si="14"/>
        <v/>
      </c>
      <c r="R27" s="35" t="str">
        <f t="shared" si="14"/>
        <v/>
      </c>
      <c r="S27" s="35" t="str">
        <f t="shared" si="14"/>
        <v/>
      </c>
      <c r="T27" s="35" t="str">
        <f t="shared" si="14"/>
        <v/>
      </c>
      <c r="U27" s="35" t="str">
        <f t="shared" si="14"/>
        <v/>
      </c>
      <c r="V27" s="35" t="str">
        <f t="shared" si="14"/>
        <v/>
      </c>
      <c r="W27" s="35" t="str">
        <f t="shared" si="14"/>
        <v/>
      </c>
      <c r="X27" s="35" t="str">
        <f t="shared" si="15"/>
        <v/>
      </c>
      <c r="Y27" s="35" t="str">
        <f t="shared" si="15"/>
        <v/>
      </c>
      <c r="Z27" s="35" t="str">
        <f t="shared" si="15"/>
        <v/>
      </c>
      <c r="AA27" s="35" t="str">
        <f t="shared" si="15"/>
        <v/>
      </c>
      <c r="AB27" s="35" t="str">
        <f t="shared" si="15"/>
        <v/>
      </c>
      <c r="AC27" s="35" t="str">
        <f t="shared" si="15"/>
        <v/>
      </c>
      <c r="AD27" s="35" t="str">
        <f t="shared" si="15"/>
        <v/>
      </c>
      <c r="AE27" s="35" t="str">
        <f t="shared" si="15"/>
        <v/>
      </c>
      <c r="AF27" s="35" t="str">
        <f t="shared" si="15"/>
        <v/>
      </c>
      <c r="AG27" s="35" t="str">
        <f t="shared" si="15"/>
        <v/>
      </c>
      <c r="AH27" s="35" t="str">
        <f t="shared" si="16"/>
        <v/>
      </c>
      <c r="AI27" s="35" t="str">
        <f t="shared" si="16"/>
        <v/>
      </c>
      <c r="AJ27" s="35" t="str">
        <f t="shared" si="16"/>
        <v/>
      </c>
      <c r="AK27" s="35" t="str">
        <f t="shared" si="16"/>
        <v/>
      </c>
      <c r="AL27" s="35" t="str">
        <f t="shared" si="16"/>
        <v/>
      </c>
      <c r="AM27" s="35" t="str">
        <f t="shared" si="16"/>
        <v/>
      </c>
    </row>
    <row r="28" spans="1:39" ht="14.25" customHeight="1" x14ac:dyDescent="0.3">
      <c r="A28" s="1" t="str">
        <f t="shared" si="4"/>
        <v>PHX  9</v>
      </c>
      <c r="B28" s="3">
        <f t="shared" si="6"/>
        <v>25</v>
      </c>
      <c r="C28" s="1">
        <v>331</v>
      </c>
      <c r="D28" s="27" t="s">
        <v>1307</v>
      </c>
      <c r="E28" s="1" t="str">
        <f>+VLOOKUP($C28,MasterData!$B$4:$K$1003,2,"false")</f>
        <v>Daegan</v>
      </c>
      <c r="F28" s="1" t="str">
        <f>+VLOOKUP($C28,MasterData!$B$4:$K$1003,3,"false")</f>
        <v>Beaumont</v>
      </c>
      <c r="G28" s="1" t="str">
        <f>+VLOOKUP($C28,MasterData!$B$4:$K$1003,4,"false")</f>
        <v>PHX</v>
      </c>
      <c r="H28" s="16" t="str">
        <f>+IF(ISNA(VLOOKUP($C28,MasterData!$B$4:$K$1003,5,"False")),"",VLOOKUP($C28,MasterData!$B$4:$K$1003,5,"False"))</f>
        <v>Sen</v>
      </c>
      <c r="I28" s="3" t="str">
        <f>+VLOOKUP($C28,MasterData!$B$4:$K$1003,6,"false")</f>
        <v>M</v>
      </c>
      <c r="J28" s="31" t="str">
        <f t="shared" si="0"/>
        <v>9</v>
      </c>
      <c r="K28" s="1" t="str">
        <f t="shared" si="5"/>
        <v>PHX  9</v>
      </c>
      <c r="M28" s="12" t="s">
        <v>565</v>
      </c>
      <c r="N28" s="36">
        <f>IF(N27="",1000,SUM(N22:N27))</f>
        <v>1000</v>
      </c>
      <c r="O28" s="36">
        <f t="shared" ref="O28:AM28" si="18">IF(O27="",1000,SUM(O22:O27))</f>
        <v>1000</v>
      </c>
      <c r="P28" s="36">
        <f t="shared" si="18"/>
        <v>320</v>
      </c>
      <c r="Q28" s="36">
        <f t="shared" si="18"/>
        <v>1000</v>
      </c>
      <c r="R28" s="36">
        <f t="shared" si="18"/>
        <v>1000</v>
      </c>
      <c r="S28" s="36">
        <f t="shared" si="18"/>
        <v>1000</v>
      </c>
      <c r="T28" s="36">
        <f t="shared" si="18"/>
        <v>1000</v>
      </c>
      <c r="U28" s="36">
        <f t="shared" si="18"/>
        <v>1000</v>
      </c>
      <c r="V28" s="36">
        <f t="shared" si="18"/>
        <v>1000</v>
      </c>
      <c r="W28" s="36">
        <f t="shared" si="18"/>
        <v>1000</v>
      </c>
      <c r="X28" s="36">
        <f t="shared" si="18"/>
        <v>1000</v>
      </c>
      <c r="Y28" s="36">
        <f t="shared" si="18"/>
        <v>1000</v>
      </c>
      <c r="Z28" s="36">
        <f t="shared" si="18"/>
        <v>1000</v>
      </c>
      <c r="AA28" s="36">
        <f t="shared" si="18"/>
        <v>1000</v>
      </c>
      <c r="AB28" s="36">
        <f t="shared" si="18"/>
        <v>1000</v>
      </c>
      <c r="AC28" s="36">
        <f t="shared" si="18"/>
        <v>1000</v>
      </c>
      <c r="AD28" s="36">
        <f t="shared" si="18"/>
        <v>1000</v>
      </c>
      <c r="AE28" s="36">
        <f t="shared" si="18"/>
        <v>1000</v>
      </c>
      <c r="AF28" s="36">
        <f t="shared" si="18"/>
        <v>1000</v>
      </c>
      <c r="AG28" s="36">
        <f t="shared" si="18"/>
        <v>1000</v>
      </c>
      <c r="AH28" s="36">
        <f t="shared" si="18"/>
        <v>1000</v>
      </c>
      <c r="AI28" s="36">
        <f t="shared" si="18"/>
        <v>1000</v>
      </c>
      <c r="AJ28" s="36">
        <f t="shared" si="18"/>
        <v>1000</v>
      </c>
      <c r="AK28" s="36">
        <f t="shared" si="18"/>
        <v>1000</v>
      </c>
      <c r="AL28" s="36">
        <f t="shared" si="18"/>
        <v>1000</v>
      </c>
      <c r="AM28" s="36">
        <f t="shared" si="18"/>
        <v>1000</v>
      </c>
    </row>
    <row r="29" spans="1:39" ht="14.25" customHeight="1" x14ac:dyDescent="0.3">
      <c r="A29" s="1" t="str">
        <f t="shared" si="4"/>
        <v>EAS  1</v>
      </c>
      <c r="B29" s="3">
        <f t="shared" si="6"/>
        <v>26</v>
      </c>
      <c r="C29" s="1">
        <v>416</v>
      </c>
      <c r="D29" s="27" t="s">
        <v>1308</v>
      </c>
      <c r="E29" s="1" t="str">
        <f>+VLOOKUP($C29,MasterData!$B$4:$K$1003,2,"false")</f>
        <v>Richard</v>
      </c>
      <c r="F29" s="1" t="str">
        <f>+VLOOKUP($C29,MasterData!$B$4:$K$1003,3,"false")</f>
        <v>Jones</v>
      </c>
      <c r="G29" s="1" t="str">
        <f>+VLOOKUP($C29,MasterData!$B$4:$K$1003,4,"false")</f>
        <v>EAS</v>
      </c>
      <c r="H29" s="16" t="str">
        <f>+IF(ISNA(VLOOKUP($C29,MasterData!$B$4:$K$1003,5,"False")),"",VLOOKUP($C29,MasterData!$B$4:$K$1003,5,"False"))</f>
        <v>Sen</v>
      </c>
      <c r="I29" s="3" t="str">
        <f>+VLOOKUP($C29,MasterData!$B$4:$K$1003,6,"false")</f>
        <v>M</v>
      </c>
      <c r="J29" s="31" t="str">
        <f t="shared" si="0"/>
        <v>1</v>
      </c>
      <c r="K29" s="1" t="str">
        <f t="shared" si="5"/>
        <v>EAS  1</v>
      </c>
      <c r="M29" s="12" t="s">
        <v>212</v>
      </c>
      <c r="N29" s="37">
        <f>RANK(N28,($N$10:$AM$10,$N$19:$AM$19,$N$28:$AM$28,$N$37:$AM$37),1)</f>
        <v>14</v>
      </c>
      <c r="O29" s="37">
        <f>RANK(O28,($N$10:$AM$10,$N$19:$AM$19,$N$28:$AM$28,$N$37:$AM$37),1)</f>
        <v>14</v>
      </c>
      <c r="P29" s="37">
        <f>RANK(P28,($N$10:$AM$10,$N$19:$AM$19,$N$28:$AM$28,$N$37:$AM$37),1)</f>
        <v>7</v>
      </c>
      <c r="Q29" s="37">
        <f>RANK(Q28,($N$10:$AM$10,$N$19:$AM$19,$N$28:$AM$28,$N$37:$AM$37),1)</f>
        <v>14</v>
      </c>
      <c r="R29" s="37">
        <f>RANK(R28,($N$10:$AM$10,$N$19:$AM$19,$N$28:$AM$28,$N$37:$AM$37),1)</f>
        <v>14</v>
      </c>
      <c r="S29" s="37">
        <f>RANK(S28,($N$10:$AM$10,$N$19:$AM$19,$N$28:$AM$28,$N$37:$AM$37),1)</f>
        <v>14</v>
      </c>
      <c r="T29" s="37">
        <f>RANK(T28,($N$10:$AM$10,$N$19:$AM$19,$N$28:$AM$28,$N$37:$AM$37),1)</f>
        <v>14</v>
      </c>
      <c r="U29" s="37">
        <f>RANK(U28,($N$10:$AM$10,$N$19:$AM$19,$N$28:$AM$28,$N$37:$AM$37),1)</f>
        <v>14</v>
      </c>
      <c r="V29" s="37">
        <f>RANK(V28,($N$10:$AM$10,$N$19:$AM$19,$N$28:$AM$28,$N$37:$AM$37),1)</f>
        <v>14</v>
      </c>
      <c r="W29" s="37">
        <f>RANK(W28,($N$10:$AM$10,$N$19:$AM$19,$N$28:$AM$28,$N$37:$AM$37),1)</f>
        <v>14</v>
      </c>
      <c r="X29" s="37">
        <f>RANK(X28,($N$10:$AM$10,$N$19:$AM$19,$N$28:$AM$28,$N$37:$AM$37),1)</f>
        <v>14</v>
      </c>
      <c r="Y29" s="37">
        <f>RANK(Y28,($N$10:$AM$10,$N$19:$AM$19,$N$28:$AM$28,$N$37:$AM$37),1)</f>
        <v>14</v>
      </c>
      <c r="Z29" s="37">
        <f>RANK(Z28,($N$10:$AM$10,$N$19:$AM$19,$N$28:$AM$28,$N$37:$AM$37),1)</f>
        <v>14</v>
      </c>
      <c r="AA29" s="37">
        <f>RANK(AA28,($N$10:$AM$10,$N$19:$AM$19,$N$28:$AM$28,$N$37:$AM$37),1)</f>
        <v>14</v>
      </c>
      <c r="AB29" s="37">
        <f>RANK(AB28,($N$10:$AM$10,$N$19:$AM$19,$N$28:$AM$28,$N$37:$AM$37),1)</f>
        <v>14</v>
      </c>
      <c r="AC29" s="37">
        <f>RANK(AC28,($N$10:$AM$10,$N$19:$AM$19,$N$28:$AM$28,$N$37:$AM$37),1)</f>
        <v>14</v>
      </c>
      <c r="AD29" s="37">
        <f>RANK(AD28,($N$10:$AM$10,$N$19:$AM$19,$N$28:$AM$28,$N$37:$AM$37),1)</f>
        <v>14</v>
      </c>
      <c r="AE29" s="37">
        <f>RANK(AE28,($N$10:$AM$10,$N$19:$AM$19,$N$28:$AM$28,$N$37:$AM$37),1)</f>
        <v>14</v>
      </c>
      <c r="AF29" s="37">
        <f>RANK(AF28,($N$10:$AM$10,$N$19:$AM$19,$N$28:$AM$28,$N$37:$AM$37),1)</f>
        <v>14</v>
      </c>
      <c r="AG29" s="37">
        <f>RANK(AG28,($N$10:$AM$10,$N$19:$AM$19,$N$28:$AM$28,$N$37:$AM$37),1)</f>
        <v>14</v>
      </c>
      <c r="AH29" s="37">
        <f>RANK(AH28,($N$10:$AM$10,$N$19:$AM$19,$N$28:$AM$28,$N$37:$AM$37),1)</f>
        <v>14</v>
      </c>
      <c r="AI29" s="37">
        <f>RANK(AI28,($N$10:$AM$10,$N$19:$AM$19,$N$28:$AM$28,$N$37:$AM$37),1)</f>
        <v>14</v>
      </c>
      <c r="AJ29" s="37">
        <f>RANK(AJ28,($N$10:$AM$10,$N$19:$AM$19,$N$28:$AM$28,$N$37:$AM$37),1)</f>
        <v>14</v>
      </c>
      <c r="AK29" s="37">
        <f>RANK(AK28,($N$10:$AM$10,$N$19:$AM$19,$N$28:$AM$28,$N$37:$AM$37),1)</f>
        <v>14</v>
      </c>
      <c r="AL29" s="37">
        <f>RANK(AL28,($N$10:$AM$10,$N$19:$AM$19,$N$28:$AM$28,$N$37:$AM$37),1)</f>
        <v>14</v>
      </c>
      <c r="AM29" s="37">
        <f>RANK(AM28,($N$10:$AM$10,$N$19:$AM$19,$N$28:$AM$28,$N$37:$AM$37),1)</f>
        <v>14</v>
      </c>
    </row>
    <row r="30" spans="1:39" ht="14.25" customHeight="1" x14ac:dyDescent="0.3">
      <c r="A30" s="1" t="str">
        <f t="shared" si="4"/>
        <v>B&amp;H  4</v>
      </c>
      <c r="B30" s="3">
        <f t="shared" si="6"/>
        <v>27</v>
      </c>
      <c r="C30" s="1">
        <v>431</v>
      </c>
      <c r="D30" s="27" t="s">
        <v>1309</v>
      </c>
      <c r="E30" s="1" t="str">
        <f>+VLOOKUP($C30,MasterData!$B$4:$K$1003,2,"false")</f>
        <v>Howard</v>
      </c>
      <c r="F30" s="1" t="str">
        <f>+VLOOKUP($C30,MasterData!$B$4:$K$1003,3,"false")</f>
        <v>Bristow</v>
      </c>
      <c r="G30" s="1" t="str">
        <f>+VLOOKUP($C30,MasterData!$B$4:$K$1003,4,"false")</f>
        <v>B&amp;H</v>
      </c>
      <c r="H30" s="16" t="str">
        <f>+IF(ISNA(VLOOKUP($C30,MasterData!$B$4:$K$1003,5,"False")),"",VLOOKUP($C30,MasterData!$B$4:$K$1003,5,"False"))</f>
        <v>Sen</v>
      </c>
      <c r="I30" s="3" t="str">
        <f>+VLOOKUP($C30,MasterData!$B$4:$K$1003,6,"false")</f>
        <v>M</v>
      </c>
      <c r="J30" s="31" t="str">
        <f t="shared" si="0"/>
        <v>4</v>
      </c>
      <c r="K30" s="1" t="str">
        <f t="shared" si="5"/>
        <v>B&amp;H  4</v>
      </c>
    </row>
    <row r="31" spans="1:39" ht="14.25" customHeight="1" x14ac:dyDescent="0.3">
      <c r="A31" s="1" t="str">
        <f t="shared" si="4"/>
        <v>PHX  10</v>
      </c>
      <c r="B31" s="3">
        <f t="shared" si="6"/>
        <v>28</v>
      </c>
      <c r="C31" s="1">
        <v>374</v>
      </c>
      <c r="D31" s="27" t="s">
        <v>1310</v>
      </c>
      <c r="E31" s="1" t="str">
        <f>+VLOOKUP($C31,MasterData!$B$4:$K$1003,2,"false")</f>
        <v>Alex</v>
      </c>
      <c r="F31" s="1" t="str">
        <f>+VLOOKUP($C31,MasterData!$B$4:$K$1003,3,"false")</f>
        <v>Garrod</v>
      </c>
      <c r="G31" s="1" t="str">
        <f>+VLOOKUP($C31,MasterData!$B$4:$K$1003,4,"false")</f>
        <v>PHX</v>
      </c>
      <c r="H31" s="16" t="str">
        <f>+IF(ISNA(VLOOKUP($C31,MasterData!$B$4:$K$1003,5,"False")),"",VLOOKUP($C31,MasterData!$B$4:$K$1003,5,"False"))</f>
        <v>Sen</v>
      </c>
      <c r="I31" s="3" t="str">
        <f>+VLOOKUP($C31,MasterData!$B$4:$K$1003,6,"false")</f>
        <v>M</v>
      </c>
      <c r="J31" s="31" t="str">
        <f t="shared" si="0"/>
        <v>10</v>
      </c>
      <c r="K31" s="1" t="str">
        <f t="shared" si="5"/>
        <v>PHX  10</v>
      </c>
      <c r="M31">
        <v>19</v>
      </c>
      <c r="N31" s="35" t="str">
        <f t="shared" ref="N31:W36" si="19">+IF(ISNA(VLOOKUP(N$3&amp;"  "&amp;$M31,$A$3:$I$353,2,0)),"",VLOOKUP(N$3&amp;"  "&amp;$M31,$A$3:$I$353,2,0))</f>
        <v/>
      </c>
      <c r="O31" s="35" t="str">
        <f t="shared" si="19"/>
        <v/>
      </c>
      <c r="P31" s="35">
        <f t="shared" si="19"/>
        <v>82</v>
      </c>
      <c r="Q31" s="35" t="str">
        <f t="shared" si="19"/>
        <v/>
      </c>
      <c r="R31" s="35" t="str">
        <f t="shared" si="19"/>
        <v/>
      </c>
      <c r="S31" s="35" t="str">
        <f t="shared" si="19"/>
        <v/>
      </c>
      <c r="T31" s="35" t="str">
        <f t="shared" si="19"/>
        <v/>
      </c>
      <c r="U31" s="35" t="str">
        <f t="shared" si="19"/>
        <v/>
      </c>
      <c r="V31" s="35" t="str">
        <f t="shared" si="19"/>
        <v/>
      </c>
      <c r="W31" s="35" t="str">
        <f t="shared" si="19"/>
        <v/>
      </c>
      <c r="X31" s="35" t="str">
        <f t="shared" ref="X31:AG36" si="20">+IF(ISNA(VLOOKUP(X$3&amp;"  "&amp;$M31,$A$3:$I$353,2,0)),"",VLOOKUP(X$3&amp;"  "&amp;$M31,$A$3:$I$353,2,0))</f>
        <v/>
      </c>
      <c r="Y31" s="35" t="str">
        <f t="shared" si="20"/>
        <v/>
      </c>
      <c r="Z31" s="35" t="str">
        <f t="shared" si="20"/>
        <v/>
      </c>
      <c r="AA31" s="35" t="str">
        <f t="shared" si="20"/>
        <v/>
      </c>
      <c r="AB31" s="35" t="str">
        <f t="shared" si="20"/>
        <v/>
      </c>
      <c r="AC31" s="35" t="str">
        <f t="shared" si="20"/>
        <v/>
      </c>
      <c r="AD31" s="35" t="str">
        <f t="shared" si="20"/>
        <v/>
      </c>
      <c r="AE31" s="35" t="str">
        <f t="shared" si="20"/>
        <v/>
      </c>
      <c r="AF31" s="35" t="str">
        <f t="shared" si="20"/>
        <v/>
      </c>
      <c r="AG31" s="35" t="str">
        <f t="shared" si="20"/>
        <v/>
      </c>
      <c r="AH31" s="35" t="str">
        <f t="shared" ref="AH31:AM36" si="21">+IF(ISNA(VLOOKUP(AH$3&amp;"  "&amp;$M31,$A$3:$I$353,2,0)),"",VLOOKUP(AH$3&amp;"  "&amp;$M31,$A$3:$I$353,2,0))</f>
        <v/>
      </c>
      <c r="AI31" s="35" t="str">
        <f t="shared" si="21"/>
        <v/>
      </c>
      <c r="AJ31" s="35" t="str">
        <f t="shared" si="21"/>
        <v/>
      </c>
      <c r="AK31" s="35" t="str">
        <f t="shared" si="21"/>
        <v/>
      </c>
      <c r="AL31" s="35" t="str">
        <f t="shared" si="21"/>
        <v/>
      </c>
      <c r="AM31" s="35" t="str">
        <f t="shared" si="21"/>
        <v/>
      </c>
    </row>
    <row r="32" spans="1:39" ht="14.25" customHeight="1" x14ac:dyDescent="0.3">
      <c r="A32" s="1" t="str">
        <f t="shared" si="4"/>
        <v>LEW  1</v>
      </c>
      <c r="B32" s="3">
        <f t="shared" si="6"/>
        <v>29</v>
      </c>
      <c r="C32" s="1">
        <v>327</v>
      </c>
      <c r="D32" s="27" t="s">
        <v>1311</v>
      </c>
      <c r="E32" s="1" t="str">
        <f>+VLOOKUP($C32,MasterData!$B$4:$K$1003,2,"false")</f>
        <v>Fred</v>
      </c>
      <c r="F32" s="1" t="str">
        <f>+VLOOKUP($C32,MasterData!$B$4:$K$1003,3,"false")</f>
        <v>Tasker</v>
      </c>
      <c r="G32" s="1" t="str">
        <f>+VLOOKUP($C32,MasterData!$B$4:$K$1003,4,"false")</f>
        <v>LEW</v>
      </c>
      <c r="H32" s="16" t="str">
        <f>+IF(ISNA(VLOOKUP($C32,MasterData!$B$4:$K$1003,5,"False")),"",VLOOKUP($C32,MasterData!$B$4:$K$1003,5,"False"))</f>
        <v>Sen</v>
      </c>
      <c r="I32" s="3" t="str">
        <f>+VLOOKUP($C32,MasterData!$B$4:$K$1003,6,"false")</f>
        <v>M</v>
      </c>
      <c r="J32" s="31" t="str">
        <f t="shared" si="0"/>
        <v>1</v>
      </c>
      <c r="K32" s="1" t="str">
        <f t="shared" si="5"/>
        <v>LEW  1</v>
      </c>
      <c r="M32">
        <f>+M31+1</f>
        <v>20</v>
      </c>
      <c r="N32" s="35" t="str">
        <f t="shared" si="19"/>
        <v/>
      </c>
      <c r="O32" s="35" t="str">
        <f t="shared" si="19"/>
        <v/>
      </c>
      <c r="P32" s="35">
        <f t="shared" si="19"/>
        <v>88</v>
      </c>
      <c r="Q32" s="35" t="str">
        <f t="shared" si="19"/>
        <v/>
      </c>
      <c r="R32" s="35" t="str">
        <f t="shared" si="19"/>
        <v/>
      </c>
      <c r="S32" s="35" t="str">
        <f t="shared" si="19"/>
        <v/>
      </c>
      <c r="T32" s="35" t="str">
        <f t="shared" si="19"/>
        <v/>
      </c>
      <c r="U32" s="35" t="str">
        <f t="shared" si="19"/>
        <v/>
      </c>
      <c r="V32" s="35" t="str">
        <f t="shared" si="19"/>
        <v/>
      </c>
      <c r="W32" s="35" t="str">
        <f t="shared" si="19"/>
        <v/>
      </c>
      <c r="X32" s="35" t="str">
        <f t="shared" si="20"/>
        <v/>
      </c>
      <c r="Y32" s="35" t="str">
        <f t="shared" si="20"/>
        <v/>
      </c>
      <c r="Z32" s="35" t="str">
        <f t="shared" si="20"/>
        <v/>
      </c>
      <c r="AA32" s="35" t="str">
        <f t="shared" si="20"/>
        <v/>
      </c>
      <c r="AB32" s="35" t="str">
        <f t="shared" si="20"/>
        <v/>
      </c>
      <c r="AC32" s="35" t="str">
        <f t="shared" si="20"/>
        <v/>
      </c>
      <c r="AD32" s="35" t="str">
        <f t="shared" si="20"/>
        <v/>
      </c>
      <c r="AE32" s="35" t="str">
        <f t="shared" si="20"/>
        <v/>
      </c>
      <c r="AF32" s="35" t="str">
        <f t="shared" si="20"/>
        <v/>
      </c>
      <c r="AG32" s="35" t="str">
        <f t="shared" si="20"/>
        <v/>
      </c>
      <c r="AH32" s="35" t="str">
        <f t="shared" si="21"/>
        <v/>
      </c>
      <c r="AI32" s="35" t="str">
        <f t="shared" si="21"/>
        <v/>
      </c>
      <c r="AJ32" s="35" t="str">
        <f t="shared" si="21"/>
        <v/>
      </c>
      <c r="AK32" s="35" t="str">
        <f t="shared" si="21"/>
        <v/>
      </c>
      <c r="AL32" s="35" t="str">
        <f t="shared" si="21"/>
        <v/>
      </c>
      <c r="AM32" s="35" t="str">
        <f t="shared" si="21"/>
        <v/>
      </c>
    </row>
    <row r="33" spans="1:39" ht="14.25" customHeight="1" x14ac:dyDescent="0.3">
      <c r="A33" s="1" t="str">
        <f t="shared" si="4"/>
        <v>LEW  2</v>
      </c>
      <c r="B33" s="3">
        <f t="shared" si="6"/>
        <v>30</v>
      </c>
      <c r="C33" s="1">
        <v>316</v>
      </c>
      <c r="D33" s="27" t="s">
        <v>1312</v>
      </c>
      <c r="E33" s="1" t="str">
        <f>+VLOOKUP($C33,MasterData!$B$4:$K$1003,2,"false")</f>
        <v>Toby</v>
      </c>
      <c r="F33" s="1" t="str">
        <f>+VLOOKUP($C33,MasterData!$B$4:$K$1003,3,"false")</f>
        <v>Meanwell</v>
      </c>
      <c r="G33" s="1" t="str">
        <f>+VLOOKUP($C33,MasterData!$B$4:$K$1003,4,"false")</f>
        <v>LEW</v>
      </c>
      <c r="H33" s="16" t="str">
        <f>+IF(ISNA(VLOOKUP($C33,MasterData!$B$4:$K$1003,5,"False")),"",VLOOKUP($C33,MasterData!$B$4:$K$1003,5,"False"))</f>
        <v>Sen</v>
      </c>
      <c r="I33" s="3" t="str">
        <f>+VLOOKUP($C33,MasterData!$B$4:$K$1003,6,"false")</f>
        <v>M</v>
      </c>
      <c r="J33" s="31" t="str">
        <f t="shared" si="0"/>
        <v>2</v>
      </c>
      <c r="K33" s="1" t="str">
        <f t="shared" si="5"/>
        <v>LEW  2</v>
      </c>
      <c r="M33">
        <f t="shared" ref="M33:M36" si="22">+M32+1</f>
        <v>21</v>
      </c>
      <c r="N33" s="35" t="str">
        <f t="shared" si="19"/>
        <v/>
      </c>
      <c r="O33" s="35" t="str">
        <f t="shared" si="19"/>
        <v/>
      </c>
      <c r="P33" s="35">
        <f t="shared" si="19"/>
        <v>89</v>
      </c>
      <c r="Q33" s="35" t="str">
        <f t="shared" si="19"/>
        <v/>
      </c>
      <c r="R33" s="35" t="str">
        <f t="shared" si="19"/>
        <v/>
      </c>
      <c r="S33" s="35" t="str">
        <f t="shared" si="19"/>
        <v/>
      </c>
      <c r="T33" s="35" t="str">
        <f t="shared" si="19"/>
        <v/>
      </c>
      <c r="U33" s="35" t="str">
        <f t="shared" si="19"/>
        <v/>
      </c>
      <c r="V33" s="35" t="str">
        <f t="shared" si="19"/>
        <v/>
      </c>
      <c r="W33" s="35" t="str">
        <f t="shared" si="19"/>
        <v/>
      </c>
      <c r="X33" s="35" t="str">
        <f t="shared" si="20"/>
        <v/>
      </c>
      <c r="Y33" s="35" t="str">
        <f t="shared" si="20"/>
        <v/>
      </c>
      <c r="Z33" s="35" t="str">
        <f t="shared" si="20"/>
        <v/>
      </c>
      <c r="AA33" s="35" t="str">
        <f t="shared" si="20"/>
        <v/>
      </c>
      <c r="AB33" s="35" t="str">
        <f t="shared" si="20"/>
        <v/>
      </c>
      <c r="AC33" s="35" t="str">
        <f t="shared" si="20"/>
        <v/>
      </c>
      <c r="AD33" s="35" t="str">
        <f t="shared" si="20"/>
        <v/>
      </c>
      <c r="AE33" s="35" t="str">
        <f t="shared" si="20"/>
        <v/>
      </c>
      <c r="AF33" s="35" t="str">
        <f t="shared" si="20"/>
        <v/>
      </c>
      <c r="AG33" s="35" t="str">
        <f t="shared" si="20"/>
        <v/>
      </c>
      <c r="AH33" s="35" t="str">
        <f t="shared" si="21"/>
        <v/>
      </c>
      <c r="AI33" s="35" t="str">
        <f t="shared" si="21"/>
        <v/>
      </c>
      <c r="AJ33" s="35" t="str">
        <f t="shared" si="21"/>
        <v/>
      </c>
      <c r="AK33" s="35" t="str">
        <f t="shared" si="21"/>
        <v/>
      </c>
      <c r="AL33" s="35" t="str">
        <f t="shared" si="21"/>
        <v/>
      </c>
      <c r="AM33" s="35" t="str">
        <f t="shared" si="21"/>
        <v/>
      </c>
    </row>
    <row r="34" spans="1:39" ht="14.25" customHeight="1" x14ac:dyDescent="0.3">
      <c r="A34" s="1" t="str">
        <f t="shared" si="4"/>
        <v>PHX  11</v>
      </c>
      <c r="B34" s="3">
        <f t="shared" si="6"/>
        <v>31</v>
      </c>
      <c r="C34" s="1">
        <v>377</v>
      </c>
      <c r="D34" s="27" t="s">
        <v>1313</v>
      </c>
      <c r="E34" s="1" t="str">
        <f>+VLOOKUP($C34,MasterData!$B$4:$K$1003,2,"false")</f>
        <v>Alex</v>
      </c>
      <c r="F34" s="1" t="str">
        <f>+VLOOKUP($C34,MasterData!$B$4:$K$1003,3,"false")</f>
        <v>Cruttenden</v>
      </c>
      <c r="G34" s="1" t="str">
        <f>+VLOOKUP($C34,MasterData!$B$4:$K$1003,4,"false")</f>
        <v>PHX</v>
      </c>
      <c r="H34" s="16" t="str">
        <f>+IF(ISNA(VLOOKUP($C34,MasterData!$B$4:$K$1003,5,"False")),"",VLOOKUP($C34,MasterData!$B$4:$K$1003,5,"False"))</f>
        <v>Sen</v>
      </c>
      <c r="I34" s="3" t="str">
        <f>+VLOOKUP($C34,MasterData!$B$4:$K$1003,6,"false")</f>
        <v>M</v>
      </c>
      <c r="J34" s="31" t="str">
        <f t="shared" si="0"/>
        <v>11</v>
      </c>
      <c r="K34" s="1" t="str">
        <f t="shared" si="5"/>
        <v>PHX  11</v>
      </c>
      <c r="M34">
        <f t="shared" si="22"/>
        <v>22</v>
      </c>
      <c r="N34" s="35" t="str">
        <f t="shared" si="19"/>
        <v/>
      </c>
      <c r="O34" s="35" t="str">
        <f t="shared" si="19"/>
        <v/>
      </c>
      <c r="P34" s="35" t="str">
        <f t="shared" si="19"/>
        <v/>
      </c>
      <c r="Q34" s="35" t="str">
        <f t="shared" si="19"/>
        <v/>
      </c>
      <c r="R34" s="35" t="str">
        <f t="shared" si="19"/>
        <v/>
      </c>
      <c r="S34" s="35" t="str">
        <f t="shared" si="19"/>
        <v/>
      </c>
      <c r="T34" s="35" t="str">
        <f t="shared" si="19"/>
        <v/>
      </c>
      <c r="U34" s="35" t="str">
        <f t="shared" si="19"/>
        <v/>
      </c>
      <c r="V34" s="35" t="str">
        <f t="shared" si="19"/>
        <v/>
      </c>
      <c r="W34" s="35" t="str">
        <f t="shared" si="19"/>
        <v/>
      </c>
      <c r="X34" s="35" t="str">
        <f t="shared" si="20"/>
        <v/>
      </c>
      <c r="Y34" s="35" t="str">
        <f t="shared" si="20"/>
        <v/>
      </c>
      <c r="Z34" s="35" t="str">
        <f t="shared" si="20"/>
        <v/>
      </c>
      <c r="AA34" s="35" t="str">
        <f t="shared" si="20"/>
        <v/>
      </c>
      <c r="AB34" s="35" t="str">
        <f t="shared" si="20"/>
        <v/>
      </c>
      <c r="AC34" s="35" t="str">
        <f t="shared" si="20"/>
        <v/>
      </c>
      <c r="AD34" s="35" t="str">
        <f t="shared" si="20"/>
        <v/>
      </c>
      <c r="AE34" s="35" t="str">
        <f t="shared" si="20"/>
        <v/>
      </c>
      <c r="AF34" s="35" t="str">
        <f t="shared" si="20"/>
        <v/>
      </c>
      <c r="AG34" s="35" t="str">
        <f t="shared" si="20"/>
        <v/>
      </c>
      <c r="AH34" s="35" t="str">
        <f t="shared" si="21"/>
        <v/>
      </c>
      <c r="AI34" s="35" t="str">
        <f t="shared" si="21"/>
        <v/>
      </c>
      <c r="AJ34" s="35" t="str">
        <f t="shared" si="21"/>
        <v/>
      </c>
      <c r="AK34" s="35" t="str">
        <f t="shared" si="21"/>
        <v/>
      </c>
      <c r="AL34" s="35" t="str">
        <f t="shared" si="21"/>
        <v/>
      </c>
      <c r="AM34" s="35" t="str">
        <f t="shared" si="21"/>
        <v/>
      </c>
    </row>
    <row r="35" spans="1:39" ht="14.25" customHeight="1" x14ac:dyDescent="0.3">
      <c r="A35" s="1" t="str">
        <f t="shared" si="4"/>
        <v>LEW  3</v>
      </c>
      <c r="B35" s="3">
        <f t="shared" si="6"/>
        <v>32</v>
      </c>
      <c r="C35" s="1">
        <v>323</v>
      </c>
      <c r="D35" s="27" t="s">
        <v>1314</v>
      </c>
      <c r="E35" s="1" t="str">
        <f>+VLOOKUP($C35,MasterData!$B$4:$K$1003,2,"false")</f>
        <v>Ben</v>
      </c>
      <c r="F35" s="1" t="str">
        <f>+VLOOKUP($C35,MasterData!$B$4:$K$1003,3,"false")</f>
        <v>Pepler</v>
      </c>
      <c r="G35" s="1" t="str">
        <f>+VLOOKUP($C35,MasterData!$B$4:$K$1003,4,"false")</f>
        <v>LEW</v>
      </c>
      <c r="H35" s="16" t="str">
        <f>+IF(ISNA(VLOOKUP($C35,MasterData!$B$4:$K$1003,5,"False")),"",VLOOKUP($C35,MasterData!$B$4:$K$1003,5,"False"))</f>
        <v>Sen</v>
      </c>
      <c r="I35" s="3" t="str">
        <f>+VLOOKUP($C35,MasterData!$B$4:$K$1003,6,"false")</f>
        <v>M</v>
      </c>
      <c r="J35" s="31" t="str">
        <f t="shared" si="0"/>
        <v>3</v>
      </c>
      <c r="K35" s="1" t="str">
        <f t="shared" si="5"/>
        <v>LEW  3</v>
      </c>
      <c r="M35">
        <f t="shared" si="22"/>
        <v>23</v>
      </c>
      <c r="N35" s="35" t="str">
        <f t="shared" si="19"/>
        <v/>
      </c>
      <c r="O35" s="35" t="str">
        <f t="shared" si="19"/>
        <v/>
      </c>
      <c r="P35" s="35" t="str">
        <f t="shared" si="19"/>
        <v/>
      </c>
      <c r="Q35" s="35" t="str">
        <f t="shared" si="19"/>
        <v/>
      </c>
      <c r="R35" s="35" t="str">
        <f t="shared" si="19"/>
        <v/>
      </c>
      <c r="S35" s="35" t="str">
        <f t="shared" si="19"/>
        <v/>
      </c>
      <c r="T35" s="35" t="str">
        <f t="shared" si="19"/>
        <v/>
      </c>
      <c r="U35" s="35" t="str">
        <f t="shared" si="19"/>
        <v/>
      </c>
      <c r="V35" s="35" t="str">
        <f t="shared" si="19"/>
        <v/>
      </c>
      <c r="W35" s="35" t="str">
        <f t="shared" si="19"/>
        <v/>
      </c>
      <c r="X35" s="35" t="str">
        <f t="shared" si="20"/>
        <v/>
      </c>
      <c r="Y35" s="35" t="str">
        <f t="shared" si="20"/>
        <v/>
      </c>
      <c r="Z35" s="35" t="str">
        <f t="shared" si="20"/>
        <v/>
      </c>
      <c r="AA35" s="35" t="str">
        <f t="shared" si="20"/>
        <v/>
      </c>
      <c r="AB35" s="35" t="str">
        <f t="shared" si="20"/>
        <v/>
      </c>
      <c r="AC35" s="35" t="str">
        <f t="shared" si="20"/>
        <v/>
      </c>
      <c r="AD35" s="35" t="str">
        <f t="shared" si="20"/>
        <v/>
      </c>
      <c r="AE35" s="35" t="str">
        <f t="shared" si="20"/>
        <v/>
      </c>
      <c r="AF35" s="35" t="str">
        <f t="shared" si="20"/>
        <v/>
      </c>
      <c r="AG35" s="35" t="str">
        <f t="shared" si="20"/>
        <v/>
      </c>
      <c r="AH35" s="35" t="str">
        <f t="shared" si="21"/>
        <v/>
      </c>
      <c r="AI35" s="35" t="str">
        <f t="shared" si="21"/>
        <v/>
      </c>
      <c r="AJ35" s="35" t="str">
        <f t="shared" si="21"/>
        <v/>
      </c>
      <c r="AK35" s="35" t="str">
        <f t="shared" si="21"/>
        <v/>
      </c>
      <c r="AL35" s="35" t="str">
        <f t="shared" si="21"/>
        <v/>
      </c>
      <c r="AM35" s="35" t="str">
        <f t="shared" si="21"/>
        <v/>
      </c>
    </row>
    <row r="36" spans="1:39" ht="14.25" customHeight="1" x14ac:dyDescent="0.3">
      <c r="A36" s="1" t="str">
        <f t="shared" si="4"/>
        <v>HY  2</v>
      </c>
      <c r="B36" s="3">
        <f t="shared" si="6"/>
        <v>33</v>
      </c>
      <c r="C36" s="1">
        <v>343</v>
      </c>
      <c r="D36" s="27" t="s">
        <v>1315</v>
      </c>
      <c r="E36" s="1" t="str">
        <f>+VLOOKUP($C36,MasterData!$B$4:$K$1003,2,"false")</f>
        <v>Barry</v>
      </c>
      <c r="F36" s="1" t="str">
        <f>+VLOOKUP($C36,MasterData!$B$4:$K$1003,3,"false")</f>
        <v>Buchanan</v>
      </c>
      <c r="G36" s="1" t="str">
        <f>+VLOOKUP($C36,MasterData!$B$4:$K$1003,4,"false")</f>
        <v>HY</v>
      </c>
      <c r="H36" s="16" t="str">
        <f>+IF(ISNA(VLOOKUP($C36,MasterData!$B$4:$K$1003,5,"False")),"",VLOOKUP($C36,MasterData!$B$4:$K$1003,5,"False"))</f>
        <v>Sen</v>
      </c>
      <c r="I36" s="3" t="str">
        <f>+VLOOKUP($C36,MasterData!$B$4:$K$1003,6,"false")</f>
        <v>M</v>
      </c>
      <c r="J36" s="31" t="str">
        <f t="shared" ref="J36:J56" si="23">TEXT(SUMPRODUCT(--(G36=$G$4:$G$598),--(B36&gt;$B$4:$B$598))+1,0)</f>
        <v>2</v>
      </c>
      <c r="K36" s="1" t="str">
        <f t="shared" si="5"/>
        <v>HY  2</v>
      </c>
      <c r="M36">
        <f t="shared" si="22"/>
        <v>24</v>
      </c>
      <c r="N36" s="35" t="str">
        <f t="shared" si="19"/>
        <v/>
      </c>
      <c r="O36" s="35" t="str">
        <f t="shared" si="19"/>
        <v/>
      </c>
      <c r="P36" s="35" t="str">
        <f t="shared" si="19"/>
        <v/>
      </c>
      <c r="Q36" s="35" t="str">
        <f t="shared" si="19"/>
        <v/>
      </c>
      <c r="R36" s="35" t="str">
        <f t="shared" si="19"/>
        <v/>
      </c>
      <c r="S36" s="35" t="str">
        <f t="shared" si="19"/>
        <v/>
      </c>
      <c r="T36" s="35" t="str">
        <f t="shared" si="19"/>
        <v/>
      </c>
      <c r="U36" s="35" t="str">
        <f t="shared" si="19"/>
        <v/>
      </c>
      <c r="V36" s="35" t="str">
        <f t="shared" si="19"/>
        <v/>
      </c>
      <c r="W36" s="35" t="str">
        <f t="shared" si="19"/>
        <v/>
      </c>
      <c r="X36" s="35" t="str">
        <f t="shared" si="20"/>
        <v/>
      </c>
      <c r="Y36" s="35" t="str">
        <f t="shared" si="20"/>
        <v/>
      </c>
      <c r="Z36" s="35" t="str">
        <f t="shared" si="20"/>
        <v/>
      </c>
      <c r="AA36" s="35" t="str">
        <f t="shared" si="20"/>
        <v/>
      </c>
      <c r="AB36" s="35" t="str">
        <f t="shared" si="20"/>
        <v/>
      </c>
      <c r="AC36" s="35" t="str">
        <f t="shared" si="20"/>
        <v/>
      </c>
      <c r="AD36" s="35" t="str">
        <f t="shared" si="20"/>
        <v/>
      </c>
      <c r="AE36" s="35" t="str">
        <f t="shared" si="20"/>
        <v/>
      </c>
      <c r="AF36" s="35" t="str">
        <f t="shared" si="20"/>
        <v/>
      </c>
      <c r="AG36" s="35" t="str">
        <f t="shared" si="20"/>
        <v/>
      </c>
      <c r="AH36" s="35" t="str">
        <f t="shared" si="21"/>
        <v/>
      </c>
      <c r="AI36" s="35" t="str">
        <f t="shared" si="21"/>
        <v/>
      </c>
      <c r="AJ36" s="35" t="str">
        <f t="shared" si="21"/>
        <v/>
      </c>
      <c r="AK36" s="35" t="str">
        <f t="shared" si="21"/>
        <v/>
      </c>
      <c r="AL36" s="35" t="str">
        <f t="shared" si="21"/>
        <v/>
      </c>
      <c r="AM36" s="35" t="str">
        <f t="shared" si="21"/>
        <v/>
      </c>
    </row>
    <row r="37" spans="1:39" ht="14.25" customHeight="1" x14ac:dyDescent="0.3">
      <c r="A37" s="1" t="str">
        <f t="shared" si="4"/>
        <v>A80  1</v>
      </c>
      <c r="B37" s="3">
        <f t="shared" si="6"/>
        <v>34</v>
      </c>
      <c r="C37" s="1">
        <v>460</v>
      </c>
      <c r="D37" s="27" t="s">
        <v>1316</v>
      </c>
      <c r="E37" s="1" t="str">
        <f>+VLOOKUP($C37,MasterData!$B$4:$K$1003,2,"false")</f>
        <v>Gary</v>
      </c>
      <c r="F37" s="1" t="str">
        <f>+VLOOKUP($C37,MasterData!$B$4:$K$1003,3,"false")</f>
        <v>McKivett</v>
      </c>
      <c r="G37" s="1" t="str">
        <f>+VLOOKUP($C37,MasterData!$B$4:$K$1003,4,"false")</f>
        <v>A80</v>
      </c>
      <c r="H37" s="16" t="str">
        <f>+IF(ISNA(VLOOKUP($C37,MasterData!$B$4:$K$1003,5,"False")),"",VLOOKUP($C37,MasterData!$B$4:$K$1003,5,"False"))</f>
        <v>Sen</v>
      </c>
      <c r="I37" s="3" t="str">
        <f>+VLOOKUP($C37,MasterData!$B$4:$K$1003,6,"false")</f>
        <v>M</v>
      </c>
      <c r="J37" s="31" t="str">
        <f t="shared" si="23"/>
        <v>1</v>
      </c>
      <c r="K37" s="1" t="str">
        <f t="shared" si="5"/>
        <v>A80  1</v>
      </c>
      <c r="M37" s="12" t="s">
        <v>565</v>
      </c>
      <c r="N37" s="36">
        <f>IF(N36="",1000,SUM(N31:N36))</f>
        <v>1000</v>
      </c>
      <c r="O37" s="36">
        <f t="shared" ref="O37:AM37" si="24">IF(O36="",1000,SUM(O31:O36))</f>
        <v>1000</v>
      </c>
      <c r="P37" s="36">
        <f t="shared" si="24"/>
        <v>1000</v>
      </c>
      <c r="Q37" s="36">
        <f t="shared" si="24"/>
        <v>1000</v>
      </c>
      <c r="R37" s="36">
        <f t="shared" si="24"/>
        <v>1000</v>
      </c>
      <c r="S37" s="36">
        <f t="shared" si="24"/>
        <v>1000</v>
      </c>
      <c r="T37" s="36">
        <f t="shared" si="24"/>
        <v>1000</v>
      </c>
      <c r="U37" s="36">
        <f t="shared" si="24"/>
        <v>1000</v>
      </c>
      <c r="V37" s="36">
        <f t="shared" si="24"/>
        <v>1000</v>
      </c>
      <c r="W37" s="36">
        <f t="shared" si="24"/>
        <v>1000</v>
      </c>
      <c r="X37" s="36">
        <f t="shared" si="24"/>
        <v>1000</v>
      </c>
      <c r="Y37" s="36">
        <f t="shared" si="24"/>
        <v>1000</v>
      </c>
      <c r="Z37" s="36">
        <f t="shared" si="24"/>
        <v>1000</v>
      </c>
      <c r="AA37" s="36">
        <f t="shared" si="24"/>
        <v>1000</v>
      </c>
      <c r="AB37" s="36">
        <f t="shared" si="24"/>
        <v>1000</v>
      </c>
      <c r="AC37" s="36">
        <f t="shared" si="24"/>
        <v>1000</v>
      </c>
      <c r="AD37" s="36">
        <f t="shared" si="24"/>
        <v>1000</v>
      </c>
      <c r="AE37" s="36">
        <f t="shared" si="24"/>
        <v>1000</v>
      </c>
      <c r="AF37" s="36">
        <f t="shared" si="24"/>
        <v>1000</v>
      </c>
      <c r="AG37" s="36">
        <f t="shared" si="24"/>
        <v>1000</v>
      </c>
      <c r="AH37" s="36">
        <f t="shared" si="24"/>
        <v>1000</v>
      </c>
      <c r="AI37" s="36">
        <f t="shared" si="24"/>
        <v>1000</v>
      </c>
      <c r="AJ37" s="36">
        <f t="shared" si="24"/>
        <v>1000</v>
      </c>
      <c r="AK37" s="36">
        <f t="shared" si="24"/>
        <v>1000</v>
      </c>
      <c r="AL37" s="36">
        <f t="shared" si="24"/>
        <v>1000</v>
      </c>
      <c r="AM37" s="36">
        <f t="shared" si="24"/>
        <v>1000</v>
      </c>
    </row>
    <row r="38" spans="1:39" ht="14.25" customHeight="1" x14ac:dyDescent="0.3">
      <c r="A38" s="1" t="str">
        <f t="shared" si="4"/>
        <v>HY  3</v>
      </c>
      <c r="B38" s="3">
        <f t="shared" si="6"/>
        <v>35</v>
      </c>
      <c r="C38" s="1">
        <v>408</v>
      </c>
      <c r="D38" s="27" t="s">
        <v>1317</v>
      </c>
      <c r="E38" s="1" t="str">
        <f>+VLOOKUP($C38,MasterData!$B$4:$K$1003,2,"false")</f>
        <v>Oliver</v>
      </c>
      <c r="F38" s="1" t="str">
        <f>+VLOOKUP($C38,MasterData!$B$4:$K$1003,3,"false")</f>
        <v>Carey</v>
      </c>
      <c r="G38" s="1" t="str">
        <f>+VLOOKUP($C38,MasterData!$B$4:$K$1003,4,"false")</f>
        <v>HY</v>
      </c>
      <c r="H38" s="16" t="str">
        <f>+IF(ISNA(VLOOKUP($C38,MasterData!$B$4:$K$1003,5,"False")),"",VLOOKUP($C38,MasterData!$B$4:$K$1003,5,"False"))</f>
        <v>Sen</v>
      </c>
      <c r="I38" s="3" t="str">
        <f>+VLOOKUP($C38,MasterData!$B$4:$K$1003,6,"false")</f>
        <v>M</v>
      </c>
      <c r="J38" s="31" t="str">
        <f t="shared" si="23"/>
        <v>3</v>
      </c>
      <c r="K38" s="1" t="str">
        <f t="shared" si="5"/>
        <v>HY  3</v>
      </c>
      <c r="M38" s="12" t="s">
        <v>212</v>
      </c>
      <c r="N38" s="37">
        <f>RANK(N37,($N$10:$AM$10,$N$19:$AM$19,$N$28:$AM$28,$N$37:$AM$37),1)</f>
        <v>14</v>
      </c>
      <c r="O38" s="37">
        <f>RANK(O37,($N$10:$AM$10,$N$19:$AM$19,$N$28:$AM$28,$N$37:$AM$37),1)</f>
        <v>14</v>
      </c>
      <c r="P38" s="37">
        <f>RANK(P37,($N$10:$AM$10,$N$19:$AM$19,$N$28:$AM$28,$N$37:$AM$37),1)</f>
        <v>14</v>
      </c>
      <c r="Q38" s="37">
        <f>RANK(Q37,($N$10:$AM$10,$N$19:$AM$19,$N$28:$AM$28,$N$37:$AM$37),1)</f>
        <v>14</v>
      </c>
      <c r="R38" s="37">
        <f>RANK(R37,($N$10:$AM$10,$N$19:$AM$19,$N$28:$AM$28,$N$37:$AM$37),1)</f>
        <v>14</v>
      </c>
      <c r="S38" s="37">
        <f>RANK(S37,($N$10:$AM$10,$N$19:$AM$19,$N$28:$AM$28,$N$37:$AM$37),1)</f>
        <v>14</v>
      </c>
      <c r="T38" s="37">
        <f>RANK(T37,($N$10:$AM$10,$N$19:$AM$19,$N$28:$AM$28,$N$37:$AM$37),1)</f>
        <v>14</v>
      </c>
      <c r="U38" s="37">
        <f>RANK(U37,($N$10:$AM$10,$N$19:$AM$19,$N$28:$AM$28,$N$37:$AM$37),1)</f>
        <v>14</v>
      </c>
      <c r="V38" s="37">
        <f>RANK(V37,($N$10:$AM$10,$N$19:$AM$19,$N$28:$AM$28,$N$37:$AM$37),1)</f>
        <v>14</v>
      </c>
      <c r="W38" s="37">
        <f>RANK(W37,($N$10:$AM$10,$N$19:$AM$19,$N$28:$AM$28,$N$37:$AM$37),1)</f>
        <v>14</v>
      </c>
      <c r="X38" s="37">
        <f>RANK(X37,($N$10:$AM$10,$N$19:$AM$19,$N$28:$AM$28,$N$37:$AM$37),1)</f>
        <v>14</v>
      </c>
      <c r="Y38" s="37">
        <f>RANK(Y37,($N$10:$AM$10,$N$19:$AM$19,$N$28:$AM$28,$N$37:$AM$37),1)</f>
        <v>14</v>
      </c>
      <c r="Z38" s="37">
        <f>RANK(Z37,($N$10:$AM$10,$N$19:$AM$19,$N$28:$AM$28,$N$37:$AM$37),1)</f>
        <v>14</v>
      </c>
      <c r="AA38" s="37">
        <f>RANK(AA37,($N$10:$AM$10,$N$19:$AM$19,$N$28:$AM$28,$N$37:$AM$37),1)</f>
        <v>14</v>
      </c>
      <c r="AB38" s="37">
        <f>RANK(AB37,($N$10:$AM$10,$N$19:$AM$19,$N$28:$AM$28,$N$37:$AM$37),1)</f>
        <v>14</v>
      </c>
      <c r="AC38" s="37">
        <f>RANK(AC37,($N$10:$AM$10,$N$19:$AM$19,$N$28:$AM$28,$N$37:$AM$37),1)</f>
        <v>14</v>
      </c>
      <c r="AD38" s="37">
        <f>RANK(AD37,($N$10:$AM$10,$N$19:$AM$19,$N$28:$AM$28,$N$37:$AM$37),1)</f>
        <v>14</v>
      </c>
      <c r="AE38" s="37">
        <f>RANK(AE37,($N$10:$AM$10,$N$19:$AM$19,$N$28:$AM$28,$N$37:$AM$37),1)</f>
        <v>14</v>
      </c>
      <c r="AF38" s="37">
        <f>RANK(AF37,($N$10:$AM$10,$N$19:$AM$19,$N$28:$AM$28,$N$37:$AM$37),1)</f>
        <v>14</v>
      </c>
      <c r="AG38" s="37">
        <f>RANK(AG37,($N$10:$AM$10,$N$19:$AM$19,$N$28:$AM$28,$N$37:$AM$37),1)</f>
        <v>14</v>
      </c>
      <c r="AH38" s="37">
        <f>RANK(AH37,($N$10:$AM$10,$N$19:$AM$19,$N$28:$AM$28,$N$37:$AM$37),1)</f>
        <v>14</v>
      </c>
      <c r="AI38" s="37">
        <f>RANK(AI37,($N$10:$AM$10,$N$19:$AM$19,$N$28:$AM$28,$N$37:$AM$37),1)</f>
        <v>14</v>
      </c>
      <c r="AJ38" s="37">
        <f>RANK(AJ37,($N$10:$AM$10,$N$19:$AM$19,$N$28:$AM$28,$N$37:$AM$37),1)</f>
        <v>14</v>
      </c>
      <c r="AK38" s="37">
        <f>RANK(AK37,($N$10:$AM$10,$N$19:$AM$19,$N$28:$AM$28,$N$37:$AM$37),1)</f>
        <v>14</v>
      </c>
      <c r="AL38" s="37">
        <f>RANK(AL37,($N$10:$AM$10,$N$19:$AM$19,$N$28:$AM$28,$N$37:$AM$37),1)</f>
        <v>14</v>
      </c>
      <c r="AM38" s="37">
        <f>RANK(AM37,($N$10:$AM$10,$N$19:$AM$19,$N$28:$AM$28,$N$37:$AM$37),1)</f>
        <v>14</v>
      </c>
    </row>
    <row r="39" spans="1:39" ht="14.25" customHeight="1" x14ac:dyDescent="0.3">
      <c r="A39" s="1" t="str">
        <f t="shared" si="4"/>
        <v>PHX  12</v>
      </c>
      <c r="B39" s="3">
        <f t="shared" si="6"/>
        <v>36</v>
      </c>
      <c r="C39" s="1">
        <v>394</v>
      </c>
      <c r="D39" s="27" t="s">
        <v>1318</v>
      </c>
      <c r="E39" s="1" t="str">
        <f>+VLOOKUP($C39,MasterData!$B$4:$K$1003,2,"false")</f>
        <v>Jamie</v>
      </c>
      <c r="F39" s="1" t="str">
        <f>+VLOOKUP($C39,MasterData!$B$4:$K$1003,3,"false")</f>
        <v>Signy</v>
      </c>
      <c r="G39" s="1" t="str">
        <f>+VLOOKUP($C39,MasterData!$B$4:$K$1003,4,"false")</f>
        <v>PHX</v>
      </c>
      <c r="H39" s="16" t="str">
        <f>+IF(ISNA(VLOOKUP($C39,MasterData!$B$4:$K$1003,5,"False")),"",VLOOKUP($C39,MasterData!$B$4:$K$1003,5,"False"))</f>
        <v>Sen</v>
      </c>
      <c r="I39" s="3" t="str">
        <f>+VLOOKUP($C39,MasterData!$B$4:$K$1003,6,"false")</f>
        <v>M</v>
      </c>
      <c r="J39" s="31" t="str">
        <f t="shared" si="23"/>
        <v>12</v>
      </c>
      <c r="K39" s="1" t="str">
        <f t="shared" si="5"/>
        <v>PHX  12</v>
      </c>
    </row>
    <row r="40" spans="1:39" ht="14.25" customHeight="1" x14ac:dyDescent="0.3">
      <c r="A40" s="1" t="str">
        <f t="shared" si="4"/>
        <v>LEW  4</v>
      </c>
      <c r="B40" s="3">
        <f t="shared" si="6"/>
        <v>37</v>
      </c>
      <c r="C40" s="1">
        <v>320</v>
      </c>
      <c r="D40" s="27" t="s">
        <v>1319</v>
      </c>
      <c r="E40" s="1" t="str">
        <f>+VLOOKUP($C40,MasterData!$B$4:$K$1003,2,"false")</f>
        <v>Chris</v>
      </c>
      <c r="F40" s="1" t="str">
        <f>+VLOOKUP($C40,MasterData!$B$4:$K$1003,3,"false")</f>
        <v>Gilbert</v>
      </c>
      <c r="G40" s="1" t="str">
        <f>+VLOOKUP($C40,MasterData!$B$4:$K$1003,4,"false")</f>
        <v>LEW</v>
      </c>
      <c r="H40" s="16" t="str">
        <f>+IF(ISNA(VLOOKUP($C40,MasterData!$B$4:$K$1003,5,"False")),"",VLOOKUP($C40,MasterData!$B$4:$K$1003,5,"False"))</f>
        <v>Sen</v>
      </c>
      <c r="I40" s="3" t="str">
        <f>+VLOOKUP($C40,MasterData!$B$4:$K$1003,6,"false")</f>
        <v>M</v>
      </c>
      <c r="J40" s="31" t="str">
        <f t="shared" si="23"/>
        <v>4</v>
      </c>
      <c r="K40" s="1" t="str">
        <f t="shared" si="5"/>
        <v>LEW  4</v>
      </c>
    </row>
    <row r="41" spans="1:39" ht="14.25" customHeight="1" x14ac:dyDescent="0.3">
      <c r="A41" s="1" t="str">
        <f t="shared" si="4"/>
        <v>HAS  3</v>
      </c>
      <c r="B41" s="3">
        <f t="shared" si="6"/>
        <v>38</v>
      </c>
      <c r="C41" s="1">
        <v>380</v>
      </c>
      <c r="D41" s="27" t="s">
        <v>1320</v>
      </c>
      <c r="E41" s="1" t="str">
        <f>+VLOOKUP($C41,MasterData!$B$4:$K$1003,2,"false")</f>
        <v>Dylan</v>
      </c>
      <c r="F41" s="1" t="str">
        <f>+VLOOKUP($C41,MasterData!$B$4:$K$1003,3,"false")</f>
        <v>Jannetta</v>
      </c>
      <c r="G41" s="1" t="str">
        <f>+VLOOKUP($C41,MasterData!$B$4:$K$1003,4,"false")</f>
        <v>HAS</v>
      </c>
      <c r="H41" s="16" t="str">
        <f>+IF(ISNA(VLOOKUP($C41,MasterData!$B$4:$K$1003,5,"False")),"",VLOOKUP($C41,MasterData!$B$4:$K$1003,5,"False"))</f>
        <v>Sen</v>
      </c>
      <c r="I41" s="3" t="str">
        <f>+VLOOKUP($C41,MasterData!$B$4:$K$1003,6,"false")</f>
        <v>M</v>
      </c>
      <c r="J41" s="31" t="str">
        <f t="shared" si="23"/>
        <v>3</v>
      </c>
      <c r="K41" s="1" t="str">
        <f t="shared" si="5"/>
        <v>HAS  3</v>
      </c>
    </row>
    <row r="42" spans="1:39" ht="14.25" customHeight="1" x14ac:dyDescent="0.3">
      <c r="A42" s="1" t="str">
        <f t="shared" si="4"/>
        <v>BTC  1</v>
      </c>
      <c r="B42" s="3">
        <f t="shared" si="6"/>
        <v>39</v>
      </c>
      <c r="C42" s="1">
        <v>359</v>
      </c>
      <c r="D42" s="27" t="s">
        <v>1321</v>
      </c>
      <c r="E42" s="1" t="str">
        <f>+VLOOKUP($C42,MasterData!$B$4:$K$1003,2,"false")</f>
        <v>Morris</v>
      </c>
      <c r="F42" s="1" t="str">
        <f>+VLOOKUP($C42,MasterData!$B$4:$K$1003,3,"false")</f>
        <v>Tarragano</v>
      </c>
      <c r="G42" s="1" t="str">
        <f>+VLOOKUP($C42,MasterData!$B$4:$K$1003,4,"false")</f>
        <v>BTC</v>
      </c>
      <c r="H42" s="16" t="str">
        <f>+IF(ISNA(VLOOKUP($C42,MasterData!$B$4:$K$1003,5,"False")),"",VLOOKUP($C42,MasterData!$B$4:$K$1003,5,"False"))</f>
        <v>Sen</v>
      </c>
      <c r="I42" s="3" t="str">
        <f>+VLOOKUP($C42,MasterData!$B$4:$K$1003,6,"false")</f>
        <v>M</v>
      </c>
      <c r="J42" s="31" t="str">
        <f t="shared" si="23"/>
        <v>1</v>
      </c>
      <c r="K42" s="1" t="str">
        <f t="shared" si="5"/>
        <v>BTC  1</v>
      </c>
    </row>
    <row r="43" spans="1:39" ht="14.25" customHeight="1" x14ac:dyDescent="0.3">
      <c r="A43" s="1" t="str">
        <f t="shared" si="4"/>
        <v>PHX  13</v>
      </c>
      <c r="B43" s="3">
        <f t="shared" si="6"/>
        <v>40</v>
      </c>
      <c r="C43" s="1">
        <v>400</v>
      </c>
      <c r="D43" s="27" t="s">
        <v>1322</v>
      </c>
      <c r="E43" s="1" t="str">
        <f>+VLOOKUP($C43,MasterData!$B$4:$K$1003,2,"false")</f>
        <v>Stuart</v>
      </c>
      <c r="F43" s="1" t="str">
        <f>+VLOOKUP($C43,MasterData!$B$4:$K$1003,3,"false")</f>
        <v>Roberts</v>
      </c>
      <c r="G43" s="1" t="str">
        <f>+VLOOKUP($C43,MasterData!$B$4:$K$1003,4,"false")</f>
        <v>PHX</v>
      </c>
      <c r="H43" s="16" t="str">
        <f>+IF(ISNA(VLOOKUP($C43,MasterData!$B$4:$K$1003,5,"False")),"",VLOOKUP($C43,MasterData!$B$4:$K$1003,5,"False"))</f>
        <v>Sen</v>
      </c>
      <c r="I43" s="3" t="str">
        <f>+VLOOKUP($C43,MasterData!$B$4:$K$1003,6,"false")</f>
        <v>M</v>
      </c>
      <c r="J43" s="31" t="str">
        <f t="shared" si="23"/>
        <v>13</v>
      </c>
      <c r="K43" s="1" t="str">
        <f t="shared" si="5"/>
        <v>PHX  13</v>
      </c>
    </row>
    <row r="44" spans="1:39" ht="14.25" customHeight="1" x14ac:dyDescent="0.3">
      <c r="A44" s="1" t="str">
        <f t="shared" si="4"/>
        <v>LEW  5</v>
      </c>
      <c r="B44" s="3">
        <f t="shared" si="6"/>
        <v>41</v>
      </c>
      <c r="C44" s="1">
        <v>407</v>
      </c>
      <c r="D44" s="27" t="s">
        <v>1323</v>
      </c>
      <c r="E44" s="1" t="str">
        <f>+VLOOKUP($C44,MasterData!$B$4:$K$1003,2,"false")</f>
        <v>Charles</v>
      </c>
      <c r="F44" s="1" t="str">
        <f>+VLOOKUP($C44,MasterData!$B$4:$K$1003,3,"false")</f>
        <v>Taylor</v>
      </c>
      <c r="G44" s="1" t="str">
        <f>+VLOOKUP($C44,MasterData!$B$4:$K$1003,4,"false")</f>
        <v>LEW</v>
      </c>
      <c r="H44" s="16" t="str">
        <f>+IF(ISNA(VLOOKUP($C44,MasterData!$B$4:$K$1003,5,"False")),"",VLOOKUP($C44,MasterData!$B$4:$K$1003,5,"False"))</f>
        <v>Sen</v>
      </c>
      <c r="I44" s="3" t="str">
        <f>+VLOOKUP($C44,MasterData!$B$4:$K$1003,6,"false")</f>
        <v>M</v>
      </c>
      <c r="J44" s="31" t="str">
        <f t="shared" si="23"/>
        <v>5</v>
      </c>
      <c r="K44" s="1" t="str">
        <f t="shared" si="5"/>
        <v>LEW  5</v>
      </c>
    </row>
    <row r="45" spans="1:39" ht="14.25" customHeight="1" x14ac:dyDescent="0.3">
      <c r="A45" s="1" t="str">
        <f t="shared" si="4"/>
        <v>LEW  6</v>
      </c>
      <c r="B45" s="3">
        <f t="shared" si="6"/>
        <v>42</v>
      </c>
      <c r="C45" s="1">
        <v>322</v>
      </c>
      <c r="D45" s="27" t="s">
        <v>1324</v>
      </c>
      <c r="E45" s="1" t="str">
        <f>+VLOOKUP($C45,MasterData!$B$4:$K$1003,2,"false")</f>
        <v>Chris</v>
      </c>
      <c r="F45" s="1" t="str">
        <f>+VLOOKUP($C45,MasterData!$B$4:$K$1003,3,"false")</f>
        <v>Coffey</v>
      </c>
      <c r="G45" s="1" t="str">
        <f>+VLOOKUP($C45,MasterData!$B$4:$K$1003,4,"false")</f>
        <v>LEW</v>
      </c>
      <c r="H45" s="16" t="str">
        <f>+IF(ISNA(VLOOKUP($C45,MasterData!$B$4:$K$1003,5,"False")),"",VLOOKUP($C45,MasterData!$B$4:$K$1003,5,"False"))</f>
        <v>Sen</v>
      </c>
      <c r="I45" s="3" t="str">
        <f>+VLOOKUP($C45,MasterData!$B$4:$K$1003,6,"false")</f>
        <v>M</v>
      </c>
      <c r="J45" s="31" t="str">
        <f t="shared" si="23"/>
        <v>6</v>
      </c>
      <c r="K45" s="1" t="str">
        <f t="shared" si="5"/>
        <v>LEW  6</v>
      </c>
    </row>
    <row r="46" spans="1:39" ht="14.25" customHeight="1" x14ac:dyDescent="0.3">
      <c r="A46" s="1" t="str">
        <f t="shared" si="4"/>
        <v>LEW  7</v>
      </c>
      <c r="B46" s="3">
        <f t="shared" si="6"/>
        <v>43</v>
      </c>
      <c r="C46" s="1">
        <v>355</v>
      </c>
      <c r="D46" s="27" t="s">
        <v>1325</v>
      </c>
      <c r="E46" s="1" t="str">
        <f>+VLOOKUP($C46,MasterData!$B$4:$K$1003,2,"false")</f>
        <v>Lewis</v>
      </c>
      <c r="F46" s="1" t="str">
        <f>+VLOOKUP($C46,MasterData!$B$4:$K$1003,3,"false")</f>
        <v>Sida</v>
      </c>
      <c r="G46" s="1" t="str">
        <f>+VLOOKUP($C46,MasterData!$B$4:$K$1003,4,"false")</f>
        <v>LEW</v>
      </c>
      <c r="H46" s="16" t="str">
        <f>+IF(ISNA(VLOOKUP($C46,MasterData!$B$4:$K$1003,5,"False")),"",VLOOKUP($C46,MasterData!$B$4:$K$1003,5,"False"))</f>
        <v>Sen</v>
      </c>
      <c r="I46" s="3" t="str">
        <f>+VLOOKUP($C46,MasterData!$B$4:$K$1003,6,"false")</f>
        <v>M</v>
      </c>
      <c r="J46" s="31" t="str">
        <f t="shared" si="23"/>
        <v>7</v>
      </c>
      <c r="K46" s="1" t="str">
        <f t="shared" si="5"/>
        <v>LEW  7</v>
      </c>
    </row>
    <row r="47" spans="1:39" ht="14.25" customHeight="1" x14ac:dyDescent="0.3">
      <c r="A47" s="1" t="str">
        <f t="shared" si="4"/>
        <v>HAS  4</v>
      </c>
      <c r="B47" s="3">
        <f t="shared" si="6"/>
        <v>44</v>
      </c>
      <c r="C47" s="1">
        <v>328</v>
      </c>
      <c r="D47" s="27" t="s">
        <v>1326</v>
      </c>
      <c r="E47" s="1" t="str">
        <f>+VLOOKUP($C47,MasterData!$B$4:$K$1003,2,"false")</f>
        <v>Luke</v>
      </c>
      <c r="F47" s="1" t="str">
        <f>+VLOOKUP($C47,MasterData!$B$4:$K$1003,3,"false")</f>
        <v>Youngs</v>
      </c>
      <c r="G47" s="1" t="str">
        <f>+VLOOKUP($C47,MasterData!$B$4:$K$1003,4,"false")</f>
        <v>HAS</v>
      </c>
      <c r="H47" s="16" t="str">
        <f>+IF(ISNA(VLOOKUP($C47,MasterData!$B$4:$K$1003,5,"False")),"",VLOOKUP($C47,MasterData!$B$4:$K$1003,5,"False"))</f>
        <v>Sen</v>
      </c>
      <c r="I47" s="3" t="str">
        <f>+VLOOKUP($C47,MasterData!$B$4:$K$1003,6,"false")</f>
        <v>M</v>
      </c>
      <c r="J47" s="31" t="str">
        <f t="shared" si="23"/>
        <v>4</v>
      </c>
      <c r="K47" s="1" t="str">
        <f t="shared" si="5"/>
        <v>HAS  4</v>
      </c>
    </row>
    <row r="48" spans="1:39" ht="14.25" customHeight="1" x14ac:dyDescent="0.3">
      <c r="A48" s="1" t="str">
        <f t="shared" si="4"/>
        <v>HJ  1</v>
      </c>
      <c r="B48" s="3">
        <f t="shared" si="6"/>
        <v>45</v>
      </c>
      <c r="C48" s="1">
        <v>457</v>
      </c>
      <c r="D48" s="27" t="s">
        <v>1327</v>
      </c>
      <c r="E48" s="1" t="str">
        <f>+VLOOKUP($C48,MasterData!$B$4:$K$1003,2,"false")</f>
        <v>John</v>
      </c>
      <c r="F48" s="1" t="str">
        <f>+VLOOKUP($C48,MasterData!$B$4:$K$1003,3,"false")</f>
        <v>Stoddart</v>
      </c>
      <c r="G48" s="1" t="str">
        <f>+VLOOKUP($C48,MasterData!$B$4:$K$1003,4,"false")</f>
        <v>HJ</v>
      </c>
      <c r="H48" s="16" t="str">
        <f>+IF(ISNA(VLOOKUP($C48,MasterData!$B$4:$K$1003,5,"False")),"",VLOOKUP($C48,MasterData!$B$4:$K$1003,5,"False"))</f>
        <v>Sen</v>
      </c>
      <c r="I48" s="3" t="str">
        <f>+VLOOKUP($C48,MasterData!$B$4:$K$1003,6,"false")</f>
        <v>M</v>
      </c>
      <c r="J48" s="31" t="str">
        <f t="shared" si="23"/>
        <v>1</v>
      </c>
      <c r="K48" s="1" t="str">
        <f t="shared" si="5"/>
        <v>HJ  1</v>
      </c>
    </row>
    <row r="49" spans="1:11" ht="14.25" customHeight="1" x14ac:dyDescent="0.3">
      <c r="A49" s="1" t="str">
        <f t="shared" si="4"/>
        <v>HAS  5</v>
      </c>
      <c r="B49" s="3">
        <f t="shared" si="6"/>
        <v>46</v>
      </c>
      <c r="C49" s="1">
        <v>424</v>
      </c>
      <c r="D49" s="27" t="s">
        <v>1328</v>
      </c>
      <c r="E49" s="1" t="str">
        <f>+VLOOKUP($C49,MasterData!$B$4:$K$1003,2,"false")</f>
        <v>Ethan</v>
      </c>
      <c r="F49" s="1" t="str">
        <f>+VLOOKUP($C49,MasterData!$B$4:$K$1003,3,"false")</f>
        <v>Hodges</v>
      </c>
      <c r="G49" s="1" t="str">
        <f>+VLOOKUP($C49,MasterData!$B$4:$K$1003,4,"false")</f>
        <v>HAS</v>
      </c>
      <c r="H49" s="16" t="str">
        <f>+IF(ISNA(VLOOKUP($C49,MasterData!$B$4:$K$1003,5,"False")),"",VLOOKUP($C49,MasterData!$B$4:$K$1003,5,"False"))</f>
        <v>Sen</v>
      </c>
      <c r="I49" s="3" t="str">
        <f>+VLOOKUP($C49,MasterData!$B$4:$K$1003,6,"false")</f>
        <v>M</v>
      </c>
      <c r="J49" s="31" t="str">
        <f t="shared" si="23"/>
        <v>5</v>
      </c>
      <c r="K49" s="1" t="str">
        <f t="shared" si="5"/>
        <v>HAS  5</v>
      </c>
    </row>
    <row r="50" spans="1:11" ht="14.25" customHeight="1" x14ac:dyDescent="0.3">
      <c r="A50" s="1" t="str">
        <f t="shared" si="4"/>
        <v>EAS  2</v>
      </c>
      <c r="B50" s="3">
        <f t="shared" si="6"/>
        <v>47</v>
      </c>
      <c r="C50" s="1">
        <v>371</v>
      </c>
      <c r="D50" s="27" t="s">
        <v>1329</v>
      </c>
      <c r="E50" s="1" t="str">
        <f>+VLOOKUP($C50,MasterData!$B$4:$K$1003,2,"false")</f>
        <v>Stuart</v>
      </c>
      <c r="F50" s="1" t="str">
        <f>+VLOOKUP($C50,MasterData!$B$4:$K$1003,3,"false")</f>
        <v>Pelling</v>
      </c>
      <c r="G50" s="1" t="str">
        <f>+VLOOKUP($C50,MasterData!$B$4:$K$1003,4,"false")</f>
        <v>EAS</v>
      </c>
      <c r="H50" s="16" t="str">
        <f>+IF(ISNA(VLOOKUP($C50,MasterData!$B$4:$K$1003,5,"False")),"",VLOOKUP($C50,MasterData!$B$4:$K$1003,5,"False"))</f>
        <v>Sen</v>
      </c>
      <c r="I50" s="3" t="str">
        <f>+VLOOKUP($C50,MasterData!$B$4:$K$1003,6,"false")</f>
        <v>M</v>
      </c>
      <c r="J50" s="31" t="str">
        <f t="shared" si="23"/>
        <v>2</v>
      </c>
      <c r="K50" s="1" t="str">
        <f t="shared" si="5"/>
        <v>EAS  2</v>
      </c>
    </row>
    <row r="51" spans="1:11" ht="14.25" customHeight="1" x14ac:dyDescent="0.3">
      <c r="A51" s="1" t="str">
        <f t="shared" si="4"/>
        <v>CRA  3</v>
      </c>
      <c r="B51" s="3">
        <f t="shared" si="6"/>
        <v>48</v>
      </c>
      <c r="C51" s="1">
        <v>456</v>
      </c>
      <c r="D51" s="27" t="s">
        <v>1330</v>
      </c>
      <c r="E51" s="1" t="str">
        <f>+VLOOKUP($C51,MasterData!$B$4:$K$1003,2,"false")</f>
        <v>David</v>
      </c>
      <c r="F51" s="1" t="str">
        <f>+VLOOKUP($C51,MasterData!$B$4:$K$1003,3,"false")</f>
        <v>Bull</v>
      </c>
      <c r="G51" s="1" t="str">
        <f>+VLOOKUP($C51,MasterData!$B$4:$K$1003,4,"false")</f>
        <v>CRA</v>
      </c>
      <c r="H51" s="16" t="str">
        <f>+IF(ISNA(VLOOKUP($C51,MasterData!$B$4:$K$1003,5,"False")),"",VLOOKUP($C51,MasterData!$B$4:$K$1003,5,"False"))</f>
        <v>Sen</v>
      </c>
      <c r="I51" s="3" t="str">
        <f>+VLOOKUP($C51,MasterData!$B$4:$K$1003,6,"false")</f>
        <v>M</v>
      </c>
      <c r="J51" s="31" t="str">
        <f t="shared" si="23"/>
        <v>3</v>
      </c>
      <c r="K51" s="1" t="str">
        <f t="shared" si="5"/>
        <v>CRA  3</v>
      </c>
    </row>
    <row r="52" spans="1:11" ht="14.25" customHeight="1" x14ac:dyDescent="0.3">
      <c r="A52" s="1" t="str">
        <f t="shared" si="4"/>
        <v>PHX  14</v>
      </c>
      <c r="B52" s="3">
        <f t="shared" si="6"/>
        <v>49</v>
      </c>
      <c r="C52" s="1">
        <v>382</v>
      </c>
      <c r="D52" s="27" t="s">
        <v>1331</v>
      </c>
      <c r="E52" s="1" t="str">
        <f>+VLOOKUP($C52,MasterData!$B$4:$K$1003,2,"false")</f>
        <v>Jon</v>
      </c>
      <c r="F52" s="1" t="str">
        <f>+VLOOKUP($C52,MasterData!$B$4:$K$1003,3,"false")</f>
        <v>Clays</v>
      </c>
      <c r="G52" s="1" t="str">
        <f>+VLOOKUP($C52,MasterData!$B$4:$K$1003,4,"false")</f>
        <v>PHX</v>
      </c>
      <c r="H52" s="16" t="str">
        <f>+IF(ISNA(VLOOKUP($C52,MasterData!$B$4:$K$1003,5,"False")),"",VLOOKUP($C52,MasterData!$B$4:$K$1003,5,"False"))</f>
        <v>Sen</v>
      </c>
      <c r="I52" s="3" t="str">
        <f>+VLOOKUP($C52,MasterData!$B$4:$K$1003,6,"false")</f>
        <v>M</v>
      </c>
      <c r="J52" s="31" t="str">
        <f t="shared" si="23"/>
        <v>14</v>
      </c>
      <c r="K52" s="1" t="str">
        <f t="shared" si="5"/>
        <v>PHX  14</v>
      </c>
    </row>
    <row r="53" spans="1:11" ht="14.25" customHeight="1" x14ac:dyDescent="0.3">
      <c r="A53" s="1" t="str">
        <f t="shared" si="4"/>
        <v>BWT  2</v>
      </c>
      <c r="B53" s="3">
        <f t="shared" si="6"/>
        <v>50</v>
      </c>
      <c r="C53" s="1">
        <v>419</v>
      </c>
      <c r="D53" s="27" t="s">
        <v>1332</v>
      </c>
      <c r="E53" s="1" t="str">
        <f>+VLOOKUP($C53,MasterData!$B$4:$K$1003,2,"false")</f>
        <v>Charlie</v>
      </c>
      <c r="F53" s="1" t="str">
        <f>+VLOOKUP($C53,MasterData!$B$4:$K$1003,3,"false")</f>
        <v>Levett</v>
      </c>
      <c r="G53" s="1" t="str">
        <f>+VLOOKUP($C53,MasterData!$B$4:$K$1003,4,"false")</f>
        <v>BWT</v>
      </c>
      <c r="H53" s="16" t="str">
        <f>+IF(ISNA(VLOOKUP($C53,MasterData!$B$4:$K$1003,5,"False")),"",VLOOKUP($C53,MasterData!$B$4:$K$1003,5,"False"))</f>
        <v>Sen</v>
      </c>
      <c r="I53" s="3" t="str">
        <f>+VLOOKUP($C53,MasterData!$B$4:$K$1003,6,"false")</f>
        <v>M</v>
      </c>
      <c r="J53" s="31" t="str">
        <f t="shared" si="23"/>
        <v>2</v>
      </c>
      <c r="K53" s="1" t="str">
        <f t="shared" si="5"/>
        <v>BWT  2</v>
      </c>
    </row>
    <row r="54" spans="1:11" ht="14.25" customHeight="1" x14ac:dyDescent="0.3">
      <c r="A54" s="1" t="str">
        <f t="shared" si="4"/>
        <v>B&amp;H  5</v>
      </c>
      <c r="B54" s="3">
        <f t="shared" si="6"/>
        <v>51</v>
      </c>
      <c r="C54" s="1">
        <v>438</v>
      </c>
      <c r="D54" s="27" t="s">
        <v>1333</v>
      </c>
      <c r="E54" s="1" t="str">
        <f>+VLOOKUP($C54,MasterData!$B$4:$K$1003,2,"false")</f>
        <v>Cameron</v>
      </c>
      <c r="F54" s="1" t="str">
        <f>+VLOOKUP($C54,MasterData!$B$4:$K$1003,3,"false")</f>
        <v>Dunn</v>
      </c>
      <c r="G54" s="1" t="str">
        <f>+VLOOKUP($C54,MasterData!$B$4:$K$1003,4,"false")</f>
        <v>B&amp;H</v>
      </c>
      <c r="H54" s="16" t="str">
        <f>+IF(ISNA(VLOOKUP($C54,MasterData!$B$4:$K$1003,5,"False")),"",VLOOKUP($C54,MasterData!$B$4:$K$1003,5,"False"))</f>
        <v>Sen</v>
      </c>
      <c r="I54" s="3" t="str">
        <f>+VLOOKUP($C54,MasterData!$B$4:$K$1003,6,"false")</f>
        <v>M</v>
      </c>
      <c r="J54" s="31" t="str">
        <f t="shared" si="23"/>
        <v>5</v>
      </c>
      <c r="K54" s="1" t="str">
        <f t="shared" si="5"/>
        <v>B&amp;H  5</v>
      </c>
    </row>
    <row r="55" spans="1:11" ht="14.25" customHeight="1" x14ac:dyDescent="0.3">
      <c r="A55" s="1" t="str">
        <f t="shared" si="4"/>
        <v>HAS  6</v>
      </c>
      <c r="B55" s="3">
        <f t="shared" si="6"/>
        <v>52</v>
      </c>
      <c r="C55" s="1">
        <v>414</v>
      </c>
      <c r="D55" s="27" t="s">
        <v>1334</v>
      </c>
      <c r="E55" s="1" t="str">
        <f>+VLOOKUP($C55,MasterData!$B$4:$K$1003,2,"false")</f>
        <v>Daniel</v>
      </c>
      <c r="F55" s="1" t="str">
        <f>+VLOOKUP($C55,MasterData!$B$4:$K$1003,3,"false")</f>
        <v>Anderson</v>
      </c>
      <c r="G55" s="1" t="str">
        <f>+VLOOKUP($C55,MasterData!$B$4:$K$1003,4,"false")</f>
        <v>HAS</v>
      </c>
      <c r="H55" s="16" t="str">
        <f>+IF(ISNA(VLOOKUP($C55,MasterData!$B$4:$K$1003,5,"False")),"",VLOOKUP($C55,MasterData!$B$4:$K$1003,5,"False"))</f>
        <v>Sen</v>
      </c>
      <c r="I55" s="3" t="str">
        <f>+VLOOKUP($C55,MasterData!$B$4:$K$1003,6,"false")</f>
        <v>M</v>
      </c>
      <c r="J55" s="31" t="str">
        <f t="shared" si="23"/>
        <v>6</v>
      </c>
      <c r="K55" s="1" t="str">
        <f t="shared" si="5"/>
        <v>HAS  6</v>
      </c>
    </row>
    <row r="56" spans="1:11" ht="14.25" customHeight="1" x14ac:dyDescent="0.3">
      <c r="A56" s="1" t="str">
        <f t="shared" si="4"/>
        <v>PHX  15</v>
      </c>
      <c r="B56" s="3">
        <f t="shared" si="6"/>
        <v>53</v>
      </c>
      <c r="C56" s="1">
        <v>376</v>
      </c>
      <c r="D56" s="27" t="s">
        <v>1335</v>
      </c>
      <c r="E56" s="1" t="str">
        <f>+VLOOKUP($C56,MasterData!$B$4:$K$1003,2,"false")</f>
        <v>Paul</v>
      </c>
      <c r="F56" s="1" t="str">
        <f>+VLOOKUP($C56,MasterData!$B$4:$K$1003,3,"false")</f>
        <v>Wishart</v>
      </c>
      <c r="G56" s="1" t="str">
        <f>+VLOOKUP($C56,MasterData!$B$4:$K$1003,4,"false")</f>
        <v>PHX</v>
      </c>
      <c r="H56" s="16" t="str">
        <f>+IF(ISNA(VLOOKUP($C56,MasterData!$B$4:$K$1003,5,"False")),"",VLOOKUP($C56,MasterData!$B$4:$K$1003,5,"False"))</f>
        <v>Sen</v>
      </c>
      <c r="I56" s="3" t="str">
        <f>+VLOOKUP($C56,MasterData!$B$4:$K$1003,6,"false")</f>
        <v>M</v>
      </c>
      <c r="J56" s="31" t="str">
        <f t="shared" si="23"/>
        <v>15</v>
      </c>
      <c r="K56" s="1" t="str">
        <f t="shared" si="5"/>
        <v>PHX  15</v>
      </c>
    </row>
    <row r="57" spans="1:11" ht="14.25" customHeight="1" x14ac:dyDescent="0.3">
      <c r="A57" s="1" t="str">
        <f t="shared" si="4"/>
        <v>PHX  16</v>
      </c>
      <c r="B57" s="3">
        <f t="shared" si="6"/>
        <v>54</v>
      </c>
      <c r="C57" s="1">
        <v>448</v>
      </c>
      <c r="D57" s="27" t="s">
        <v>1336</v>
      </c>
      <c r="E57" s="1" t="str">
        <f>+VLOOKUP($C57,MasterData!$B$4:$K$1003,2,"false")</f>
        <v>Matthew</v>
      </c>
      <c r="F57" s="1" t="str">
        <f>+VLOOKUP($C57,MasterData!$B$4:$K$1003,3,"false")</f>
        <v>Greenall</v>
      </c>
      <c r="G57" s="1" t="str">
        <f>+VLOOKUP($C57,MasterData!$B$4:$K$1003,4,"false")</f>
        <v>PHX</v>
      </c>
      <c r="H57" s="16" t="str">
        <f>+IF(ISNA(VLOOKUP($C57,MasterData!$B$4:$K$1003,5,"False")),"",VLOOKUP($C57,MasterData!$B$4:$K$1003,5,"False"))</f>
        <v>Sen</v>
      </c>
      <c r="I57" s="3" t="str">
        <f>+VLOOKUP($C57,MasterData!$B$4:$K$1003,6,"false")</f>
        <v>M</v>
      </c>
      <c r="J57" s="31" t="str">
        <f t="shared" ref="J57:J104" si="25">TEXT(SUMPRODUCT(--(G57=$G$4:$G$598),--(B57&gt;$B$4:$B$598))+1,0)</f>
        <v>16</v>
      </c>
      <c r="K57" s="1" t="str">
        <f t="shared" si="5"/>
        <v>PHX  16</v>
      </c>
    </row>
    <row r="58" spans="1:11" ht="14.25" customHeight="1" x14ac:dyDescent="0.3">
      <c r="A58" s="1" t="str">
        <f t="shared" si="4"/>
        <v>CSS  1</v>
      </c>
      <c r="B58" s="3">
        <f t="shared" si="6"/>
        <v>55</v>
      </c>
      <c r="C58" s="1">
        <v>379</v>
      </c>
      <c r="D58" s="27" t="s">
        <v>1337</v>
      </c>
      <c r="E58" s="1" t="str">
        <f>+VLOOKUP($C58,MasterData!$B$4:$K$1003,2,"false")</f>
        <v>Andrew</v>
      </c>
      <c r="F58" s="1" t="str">
        <f>+VLOOKUP($C58,MasterData!$B$4:$K$1003,3,"false")</f>
        <v>Kerr</v>
      </c>
      <c r="G58" s="1" t="str">
        <f>+VLOOKUP($C58,MasterData!$B$4:$K$1003,4,"false")</f>
        <v>CSS</v>
      </c>
      <c r="H58" s="16" t="str">
        <f>+IF(ISNA(VLOOKUP($C58,MasterData!$B$4:$K$1003,5,"False")),"",VLOOKUP($C58,MasterData!$B$4:$K$1003,5,"False"))</f>
        <v>Sen</v>
      </c>
      <c r="I58" s="3" t="str">
        <f>+VLOOKUP($C58,MasterData!$B$4:$K$1003,6,"false")</f>
        <v>M</v>
      </c>
      <c r="J58" s="31" t="str">
        <f t="shared" si="25"/>
        <v>1</v>
      </c>
      <c r="K58" s="1" t="str">
        <f t="shared" si="5"/>
        <v>CSS  1</v>
      </c>
    </row>
    <row r="59" spans="1:11" ht="14.25" customHeight="1" x14ac:dyDescent="0.3">
      <c r="A59" s="1" t="str">
        <f t="shared" si="4"/>
        <v>HAS  7</v>
      </c>
      <c r="B59" s="3">
        <f t="shared" si="6"/>
        <v>56</v>
      </c>
      <c r="C59" s="1">
        <v>389</v>
      </c>
      <c r="D59" s="27" t="s">
        <v>1338</v>
      </c>
      <c r="E59" s="1" t="str">
        <f>+VLOOKUP($C59,MasterData!$B$4:$K$1003,2,"false")</f>
        <v>Jack</v>
      </c>
      <c r="F59" s="1" t="str">
        <f>+VLOOKUP($C59,MasterData!$B$4:$K$1003,3,"false")</f>
        <v>Madden</v>
      </c>
      <c r="G59" s="1" t="str">
        <f>+VLOOKUP($C59,MasterData!$B$4:$K$1003,4,"false")</f>
        <v>HAS</v>
      </c>
      <c r="H59" s="16" t="str">
        <f>+IF(ISNA(VLOOKUP($C59,MasterData!$B$4:$K$1003,5,"False")),"",VLOOKUP($C59,MasterData!$B$4:$K$1003,5,"False"))</f>
        <v>Sen</v>
      </c>
      <c r="I59" s="3" t="str">
        <f>+VLOOKUP($C59,MasterData!$B$4:$K$1003,6,"false")</f>
        <v>M</v>
      </c>
      <c r="J59" s="31" t="str">
        <f t="shared" si="25"/>
        <v>7</v>
      </c>
      <c r="K59" s="1" t="str">
        <f t="shared" si="5"/>
        <v>HAS  7</v>
      </c>
    </row>
    <row r="60" spans="1:11" ht="14.25" customHeight="1" x14ac:dyDescent="0.3">
      <c r="A60" s="1" t="str">
        <f t="shared" si="4"/>
        <v>HAS  8</v>
      </c>
      <c r="B60" s="3">
        <f t="shared" si="6"/>
        <v>57</v>
      </c>
      <c r="C60" s="1">
        <v>427</v>
      </c>
      <c r="D60" s="27" t="s">
        <v>1338</v>
      </c>
      <c r="E60" s="1" t="str">
        <f>+VLOOKUP($C60,MasterData!$B$4:$K$1003,2,"false")</f>
        <v>Sean</v>
      </c>
      <c r="F60" s="1" t="str">
        <f>+VLOOKUP($C60,MasterData!$B$4:$K$1003,3,"false")</f>
        <v>Parker-Harding</v>
      </c>
      <c r="G60" s="1" t="str">
        <f>+VLOOKUP($C60,MasterData!$B$4:$K$1003,4,"false")</f>
        <v>HAS</v>
      </c>
      <c r="H60" s="16" t="str">
        <f>+IF(ISNA(VLOOKUP($C60,MasterData!$B$4:$K$1003,5,"False")),"",VLOOKUP($C60,MasterData!$B$4:$K$1003,5,"False"))</f>
        <v>Sen</v>
      </c>
      <c r="I60" s="3" t="str">
        <f>+VLOOKUP($C60,MasterData!$B$4:$K$1003,6,"false")</f>
        <v>M</v>
      </c>
      <c r="J60" s="31" t="str">
        <f t="shared" si="25"/>
        <v>8</v>
      </c>
      <c r="K60" s="1" t="str">
        <f t="shared" si="5"/>
        <v>HAS  8</v>
      </c>
    </row>
    <row r="61" spans="1:11" ht="14.25" customHeight="1" x14ac:dyDescent="0.3">
      <c r="A61" s="1" t="str">
        <f t="shared" si="4"/>
        <v>HY  4</v>
      </c>
      <c r="B61" s="3">
        <f t="shared" si="6"/>
        <v>58</v>
      </c>
      <c r="C61" s="1">
        <v>387</v>
      </c>
      <c r="D61" s="27" t="s">
        <v>1339</v>
      </c>
      <c r="E61" s="1" t="str">
        <f>+VLOOKUP($C61,MasterData!$B$4:$K$1003,2,"false")</f>
        <v>Jonathan</v>
      </c>
      <c r="F61" s="1" t="str">
        <f>+VLOOKUP($C61,MasterData!$B$4:$K$1003,3,"false")</f>
        <v>Hatch</v>
      </c>
      <c r="G61" s="1" t="str">
        <f>+VLOOKUP($C61,MasterData!$B$4:$K$1003,4,"false")</f>
        <v>HY</v>
      </c>
      <c r="H61" s="16" t="str">
        <f>+IF(ISNA(VLOOKUP($C61,MasterData!$B$4:$K$1003,5,"False")),"",VLOOKUP($C61,MasterData!$B$4:$K$1003,5,"False"))</f>
        <v>Sen</v>
      </c>
      <c r="I61" s="3" t="str">
        <f>+VLOOKUP($C61,MasterData!$B$4:$K$1003,6,"false")</f>
        <v>M</v>
      </c>
      <c r="J61" s="31" t="str">
        <f t="shared" si="25"/>
        <v>4</v>
      </c>
      <c r="K61" s="1" t="str">
        <f t="shared" si="5"/>
        <v>HY  4</v>
      </c>
    </row>
    <row r="62" spans="1:11" ht="14.25" customHeight="1" x14ac:dyDescent="0.3">
      <c r="A62" s="1" t="str">
        <f t="shared" si="4"/>
        <v>LEW  8</v>
      </c>
      <c r="B62" s="3">
        <f t="shared" si="6"/>
        <v>59</v>
      </c>
      <c r="C62" s="1">
        <v>370</v>
      </c>
      <c r="D62" s="27" t="s">
        <v>1340</v>
      </c>
      <c r="E62" s="1" t="str">
        <f>+VLOOKUP($C62,MasterData!$B$4:$K$1003,2,"false")</f>
        <v>Will</v>
      </c>
      <c r="F62" s="1" t="str">
        <f>+VLOOKUP($C62,MasterData!$B$4:$K$1003,3,"false")</f>
        <v>Monnington</v>
      </c>
      <c r="G62" s="1" t="str">
        <f>+VLOOKUP($C62,MasterData!$B$4:$K$1003,4,"false")</f>
        <v>LEW</v>
      </c>
      <c r="H62" s="16" t="str">
        <f>+IF(ISNA(VLOOKUP($C62,MasterData!$B$4:$K$1003,5,"False")),"",VLOOKUP($C62,MasterData!$B$4:$K$1003,5,"False"))</f>
        <v>Sen</v>
      </c>
      <c r="I62" s="3" t="str">
        <f>+VLOOKUP($C62,MasterData!$B$4:$K$1003,6,"false")</f>
        <v>M</v>
      </c>
      <c r="J62" s="31" t="str">
        <f t="shared" si="25"/>
        <v>8</v>
      </c>
      <c r="K62" s="1" t="str">
        <f t="shared" si="5"/>
        <v>LEW  8</v>
      </c>
    </row>
    <row r="63" spans="1:11" ht="14.25" customHeight="1" x14ac:dyDescent="0.3">
      <c r="A63" s="1" t="str">
        <f t="shared" si="4"/>
        <v>EAS  3</v>
      </c>
      <c r="B63" s="3">
        <f t="shared" si="6"/>
        <v>60</v>
      </c>
      <c r="C63" s="1">
        <v>439</v>
      </c>
      <c r="D63" s="27" t="s">
        <v>1341</v>
      </c>
      <c r="E63" s="1" t="str">
        <f>+VLOOKUP($C63,MasterData!$B$4:$K$1003,2,"false")</f>
        <v>Richard</v>
      </c>
      <c r="F63" s="1" t="str">
        <f>+VLOOKUP($C63,MasterData!$B$4:$K$1003,3,"false")</f>
        <v>Davis</v>
      </c>
      <c r="G63" s="1" t="str">
        <f>+VLOOKUP($C63,MasterData!$B$4:$K$1003,4,"false")</f>
        <v>EAS</v>
      </c>
      <c r="H63" s="16" t="str">
        <f>+IF(ISNA(VLOOKUP($C63,MasterData!$B$4:$K$1003,5,"False")),"",VLOOKUP($C63,MasterData!$B$4:$K$1003,5,"False"))</f>
        <v>Sen</v>
      </c>
      <c r="I63" s="3" t="str">
        <f>+VLOOKUP($C63,MasterData!$B$4:$K$1003,6,"false")</f>
        <v>M</v>
      </c>
      <c r="J63" s="31" t="str">
        <f t="shared" si="25"/>
        <v>3</v>
      </c>
      <c r="K63" s="1" t="str">
        <f t="shared" si="5"/>
        <v>EAS  3</v>
      </c>
    </row>
    <row r="64" spans="1:11" ht="14.25" customHeight="1" x14ac:dyDescent="0.3">
      <c r="A64" s="1" t="str">
        <f t="shared" si="4"/>
        <v>PHX  17</v>
      </c>
      <c r="B64" s="3">
        <f t="shared" si="6"/>
        <v>61</v>
      </c>
      <c r="C64" s="1">
        <v>383</v>
      </c>
      <c r="D64" s="27" t="s">
        <v>1342</v>
      </c>
      <c r="E64" s="1" t="str">
        <f>+VLOOKUP($C64,MasterData!$B$4:$K$1003,2,"false")</f>
        <v>James</v>
      </c>
      <c r="F64" s="1" t="str">
        <f>+VLOOKUP($C64,MasterData!$B$4:$K$1003,3,"false")</f>
        <v>Hampshire</v>
      </c>
      <c r="G64" s="1" t="str">
        <f>+VLOOKUP($C64,MasterData!$B$4:$K$1003,4,"false")</f>
        <v>PHX</v>
      </c>
      <c r="H64" s="16" t="str">
        <f>+IF(ISNA(VLOOKUP($C64,MasterData!$B$4:$K$1003,5,"False")),"",VLOOKUP($C64,MasterData!$B$4:$K$1003,5,"False"))</f>
        <v>Sen</v>
      </c>
      <c r="I64" s="3" t="str">
        <f>+VLOOKUP($C64,MasterData!$B$4:$K$1003,6,"false")</f>
        <v>M</v>
      </c>
      <c r="J64" s="31" t="str">
        <f t="shared" si="25"/>
        <v>17</v>
      </c>
      <c r="K64" s="1" t="str">
        <f t="shared" si="5"/>
        <v>PHX  17</v>
      </c>
    </row>
    <row r="65" spans="1:11" ht="14.25" customHeight="1" x14ac:dyDescent="0.3">
      <c r="A65" s="1" t="str">
        <f t="shared" si="4"/>
        <v>LEW  9</v>
      </c>
      <c r="B65" s="3">
        <f t="shared" si="6"/>
        <v>62</v>
      </c>
      <c r="C65" s="1">
        <v>420</v>
      </c>
      <c r="D65" s="27" t="s">
        <v>1343</v>
      </c>
      <c r="E65" s="1" t="str">
        <f>+VLOOKUP($C65,MasterData!$B$4:$K$1003,2,"false")</f>
        <v>Colin</v>
      </c>
      <c r="F65" s="1" t="str">
        <f>+VLOOKUP($C65,MasterData!$B$4:$K$1003,3,"false")</f>
        <v>Bennett</v>
      </c>
      <c r="G65" s="1" t="str">
        <f>+VLOOKUP($C65,MasterData!$B$4:$K$1003,4,"false")</f>
        <v>LEW</v>
      </c>
      <c r="H65" s="16" t="str">
        <f>+IF(ISNA(VLOOKUP($C65,MasterData!$B$4:$K$1003,5,"False")),"",VLOOKUP($C65,MasterData!$B$4:$K$1003,5,"False"))</f>
        <v>Sen</v>
      </c>
      <c r="I65" s="3" t="str">
        <f>+VLOOKUP($C65,MasterData!$B$4:$K$1003,6,"false")</f>
        <v>M</v>
      </c>
      <c r="J65" s="31" t="str">
        <f t="shared" si="25"/>
        <v>9</v>
      </c>
      <c r="K65" s="1" t="str">
        <f t="shared" si="5"/>
        <v>LEW  9</v>
      </c>
    </row>
    <row r="66" spans="1:11" ht="14.25" customHeight="1" x14ac:dyDescent="0.3">
      <c r="A66" s="1" t="str">
        <f t="shared" si="4"/>
        <v>PHX  18</v>
      </c>
      <c r="B66" s="3">
        <f t="shared" si="6"/>
        <v>63</v>
      </c>
      <c r="C66" s="1">
        <v>329</v>
      </c>
      <c r="D66" s="27" t="s">
        <v>1344</v>
      </c>
      <c r="E66" s="1" t="str">
        <f>+VLOOKUP($C66,MasterData!$B$4:$K$1003,2,"false")</f>
        <v>Tom</v>
      </c>
      <c r="F66" s="1" t="str">
        <f>+VLOOKUP($C66,MasterData!$B$4:$K$1003,3,"false")</f>
        <v>Hooper</v>
      </c>
      <c r="G66" s="1" t="str">
        <f>+VLOOKUP($C66,MasterData!$B$4:$K$1003,4,"false")</f>
        <v>PHX</v>
      </c>
      <c r="H66" s="16" t="str">
        <f>+IF(ISNA(VLOOKUP($C66,MasterData!$B$4:$K$1003,5,"False")),"",VLOOKUP($C66,MasterData!$B$4:$K$1003,5,"False"))</f>
        <v>Sen</v>
      </c>
      <c r="I66" s="3" t="str">
        <f>+VLOOKUP($C66,MasterData!$B$4:$K$1003,6,"false")</f>
        <v>M</v>
      </c>
      <c r="J66" s="31" t="str">
        <f t="shared" si="25"/>
        <v>18</v>
      </c>
      <c r="K66" s="1" t="str">
        <f t="shared" si="5"/>
        <v>PHX  18</v>
      </c>
    </row>
    <row r="67" spans="1:11" ht="14.25" customHeight="1" x14ac:dyDescent="0.3">
      <c r="A67" s="1" t="str">
        <f t="shared" si="4"/>
        <v>HAS  9</v>
      </c>
      <c r="B67" s="3">
        <f t="shared" si="6"/>
        <v>64</v>
      </c>
      <c r="C67" s="1">
        <v>405</v>
      </c>
      <c r="D67" s="27" t="s">
        <v>1345</v>
      </c>
      <c r="E67" s="1" t="str">
        <f>+VLOOKUP($C67,MasterData!$B$4:$K$1003,2,"false")</f>
        <v>Nickolaj</v>
      </c>
      <c r="F67" s="1" t="str">
        <f>+VLOOKUP($C67,MasterData!$B$4:$K$1003,3,"false")</f>
        <v>Kennett</v>
      </c>
      <c r="G67" s="1" t="str">
        <f>+VLOOKUP($C67,MasterData!$B$4:$K$1003,4,"false")</f>
        <v>HAS</v>
      </c>
      <c r="H67" s="16" t="str">
        <f>+IF(ISNA(VLOOKUP($C67,MasterData!$B$4:$K$1003,5,"False")),"",VLOOKUP($C67,MasterData!$B$4:$K$1003,5,"False"))</f>
        <v>Sen</v>
      </c>
      <c r="I67" s="3" t="str">
        <f>+VLOOKUP($C67,MasterData!$B$4:$K$1003,6,"false")</f>
        <v>M</v>
      </c>
      <c r="J67" s="31" t="str">
        <f t="shared" si="25"/>
        <v>9</v>
      </c>
      <c r="K67" s="1" t="str">
        <f t="shared" si="5"/>
        <v>HAS  9</v>
      </c>
    </row>
    <row r="68" spans="1:11" ht="14.25" customHeight="1" x14ac:dyDescent="0.3">
      <c r="A68" s="1" t="str">
        <f t="shared" si="4"/>
        <v>LEW  10</v>
      </c>
      <c r="B68" s="3">
        <f t="shared" si="6"/>
        <v>65</v>
      </c>
      <c r="C68" s="1">
        <v>366</v>
      </c>
      <c r="D68" s="27" t="s">
        <v>1346</v>
      </c>
      <c r="E68" s="1" t="str">
        <f>+VLOOKUP($C68,MasterData!$B$4:$K$1003,2,"false")</f>
        <v>Adam</v>
      </c>
      <c r="F68" s="1" t="str">
        <f>+VLOOKUP($C68,MasterData!$B$4:$K$1003,3,"false")</f>
        <v>Vaughan</v>
      </c>
      <c r="G68" s="1" t="str">
        <f>+VLOOKUP($C68,MasterData!$B$4:$K$1003,4,"false")</f>
        <v>LEW</v>
      </c>
      <c r="H68" s="16" t="str">
        <f>+IF(ISNA(VLOOKUP($C68,MasterData!$B$4:$K$1003,5,"False")),"",VLOOKUP($C68,MasterData!$B$4:$K$1003,5,"False"))</f>
        <v>Sen</v>
      </c>
      <c r="I68" s="3" t="str">
        <f>+VLOOKUP($C68,MasterData!$B$4:$K$1003,6,"false")</f>
        <v>M</v>
      </c>
      <c r="J68" s="31" t="str">
        <f t="shared" si="25"/>
        <v>10</v>
      </c>
      <c r="K68" s="1" t="str">
        <f t="shared" si="5"/>
        <v>LEW  10</v>
      </c>
    </row>
    <row r="69" spans="1:11" ht="14.25" customHeight="1" x14ac:dyDescent="0.3">
      <c r="A69" s="1" t="str">
        <f t="shared" ref="A69:A104" si="26">+K69</f>
        <v>HAS  10</v>
      </c>
      <c r="B69" s="3">
        <f t="shared" si="6"/>
        <v>66</v>
      </c>
      <c r="C69" s="1">
        <v>404</v>
      </c>
      <c r="D69" s="27" t="s">
        <v>1347</v>
      </c>
      <c r="E69" s="1" t="str">
        <f>+VLOOKUP($C69,MasterData!$B$4:$K$1003,2,"false")</f>
        <v>Paul</v>
      </c>
      <c r="F69" s="1" t="str">
        <f>+VLOOKUP($C69,MasterData!$B$4:$K$1003,3,"false")</f>
        <v>McCleery</v>
      </c>
      <c r="G69" s="1" t="str">
        <f>+VLOOKUP($C69,MasterData!$B$4:$K$1003,4,"false")</f>
        <v>HAS</v>
      </c>
      <c r="H69" s="16" t="str">
        <f>+IF(ISNA(VLOOKUP($C69,MasterData!$B$4:$K$1003,5,"False")),"",VLOOKUP($C69,MasterData!$B$4:$K$1003,5,"False"))</f>
        <v>Sen</v>
      </c>
      <c r="I69" s="3" t="str">
        <f>+VLOOKUP($C69,MasterData!$B$4:$K$1003,6,"false")</f>
        <v>M</v>
      </c>
      <c r="J69" s="31" t="str">
        <f t="shared" si="25"/>
        <v>10</v>
      </c>
      <c r="K69" s="1" t="str">
        <f t="shared" ref="K69:K104" si="27">+G69&amp;"  "&amp;J69</f>
        <v>HAS  10</v>
      </c>
    </row>
    <row r="70" spans="1:11" ht="14.25" customHeight="1" x14ac:dyDescent="0.3">
      <c r="A70" s="1" t="str">
        <f t="shared" si="26"/>
        <v>CSS  2</v>
      </c>
      <c r="B70" s="3">
        <f t="shared" ref="B70:B112" si="28">+B69+1</f>
        <v>67</v>
      </c>
      <c r="C70" s="1">
        <v>317</v>
      </c>
      <c r="D70" s="27" t="s">
        <v>1348</v>
      </c>
      <c r="E70" s="1" t="str">
        <f>+VLOOKUP($C70,MasterData!$B$4:$K$1003,2,"false")</f>
        <v>Paul</v>
      </c>
      <c r="F70" s="1" t="str">
        <f>+VLOOKUP($C70,MasterData!$B$4:$K$1003,3,"false")</f>
        <v>Luttman</v>
      </c>
      <c r="G70" s="1" t="str">
        <f>+VLOOKUP($C70,MasterData!$B$4:$K$1003,4,"false")</f>
        <v>CSS</v>
      </c>
      <c r="H70" s="16" t="str">
        <f>+IF(ISNA(VLOOKUP($C70,MasterData!$B$4:$K$1003,5,"False")),"",VLOOKUP($C70,MasterData!$B$4:$K$1003,5,"False"))</f>
        <v>Sen</v>
      </c>
      <c r="I70" s="3" t="str">
        <f>+VLOOKUP($C70,MasterData!$B$4:$K$1003,6,"false")</f>
        <v>M</v>
      </c>
      <c r="J70" s="31" t="str">
        <f t="shared" si="25"/>
        <v>2</v>
      </c>
      <c r="K70" s="1" t="str">
        <f t="shared" si="27"/>
        <v>CSS  2</v>
      </c>
    </row>
    <row r="71" spans="1:11" ht="14.25" customHeight="1" x14ac:dyDescent="0.3">
      <c r="A71" s="1" t="str">
        <f t="shared" si="26"/>
        <v>HY  5</v>
      </c>
      <c r="B71" s="3">
        <f t="shared" si="28"/>
        <v>68</v>
      </c>
      <c r="C71" s="1">
        <v>341</v>
      </c>
      <c r="D71" s="27" t="s">
        <v>1349</v>
      </c>
      <c r="E71" s="1" t="str">
        <f>+VLOOKUP($C71,MasterData!$B$4:$K$1003,2,"false")</f>
        <v>Andrew</v>
      </c>
      <c r="F71" s="1" t="str">
        <f>+VLOOKUP($C71,MasterData!$B$4:$K$1003,3,"false")</f>
        <v>Edmonds</v>
      </c>
      <c r="G71" s="1" t="str">
        <f>+VLOOKUP($C71,MasterData!$B$4:$K$1003,4,"false")</f>
        <v>HY</v>
      </c>
      <c r="H71" s="16" t="str">
        <f>+IF(ISNA(VLOOKUP($C71,MasterData!$B$4:$K$1003,5,"False")),"",VLOOKUP($C71,MasterData!$B$4:$K$1003,5,"False"))</f>
        <v>Sen</v>
      </c>
      <c r="I71" s="3" t="str">
        <f>+VLOOKUP($C71,MasterData!$B$4:$K$1003,6,"false")</f>
        <v>M</v>
      </c>
      <c r="J71" s="31" t="str">
        <f t="shared" si="25"/>
        <v>5</v>
      </c>
      <c r="K71" s="1" t="str">
        <f t="shared" si="27"/>
        <v>HY  5</v>
      </c>
    </row>
    <row r="72" spans="1:11" ht="14.25" customHeight="1" x14ac:dyDescent="0.3">
      <c r="A72" s="1" t="str">
        <f t="shared" si="26"/>
        <v>BWT  3</v>
      </c>
      <c r="B72" s="3">
        <f t="shared" si="28"/>
        <v>69</v>
      </c>
      <c r="C72" s="1">
        <v>453</v>
      </c>
      <c r="D72" s="27" t="s">
        <v>1350</v>
      </c>
      <c r="E72" s="1" t="str">
        <f>+VLOOKUP($C72,MasterData!$B$4:$K$1003,2,"false")</f>
        <v>Lewis</v>
      </c>
      <c r="F72" s="1" t="str">
        <f>+VLOOKUP($C72,MasterData!$B$4:$K$1003,3,"false")</f>
        <v>Williams</v>
      </c>
      <c r="G72" s="1" t="str">
        <f>+VLOOKUP($C72,MasterData!$B$4:$K$1003,4,"false")</f>
        <v>BWT</v>
      </c>
      <c r="H72" s="16" t="str">
        <f>+IF(ISNA(VLOOKUP($C72,MasterData!$B$4:$K$1003,5,"False")),"",VLOOKUP($C72,MasterData!$B$4:$K$1003,5,"False"))</f>
        <v>Sen</v>
      </c>
      <c r="I72" s="3" t="str">
        <f>+VLOOKUP($C72,MasterData!$B$4:$K$1003,6,"false")</f>
        <v>M</v>
      </c>
      <c r="J72" s="31" t="str">
        <f t="shared" si="25"/>
        <v>3</v>
      </c>
      <c r="K72" s="1" t="str">
        <f t="shared" si="27"/>
        <v>BWT  3</v>
      </c>
    </row>
    <row r="73" spans="1:11" ht="14.25" customHeight="1" x14ac:dyDescent="0.3">
      <c r="A73" s="1" t="str">
        <f t="shared" si="26"/>
        <v>HY  6</v>
      </c>
      <c r="B73" s="3">
        <f t="shared" si="28"/>
        <v>70</v>
      </c>
      <c r="C73" s="1">
        <v>385</v>
      </c>
      <c r="D73" s="27" t="s">
        <v>1351</v>
      </c>
      <c r="E73" s="1" t="str">
        <f>+VLOOKUP($C73,MasterData!$B$4:$K$1003,2,"false")</f>
        <v>Dan</v>
      </c>
      <c r="F73" s="1" t="str">
        <f>+VLOOKUP($C73,MasterData!$B$4:$K$1003,3,"false")</f>
        <v>Isted</v>
      </c>
      <c r="G73" s="1" t="str">
        <f>+VLOOKUP($C73,MasterData!$B$4:$K$1003,4,"false")</f>
        <v>HY</v>
      </c>
      <c r="H73" s="16" t="str">
        <f>+IF(ISNA(VLOOKUP($C73,MasterData!$B$4:$K$1003,5,"False")),"",VLOOKUP($C73,MasterData!$B$4:$K$1003,5,"False"))</f>
        <v>Sen</v>
      </c>
      <c r="I73" s="3" t="str">
        <f>+VLOOKUP($C73,MasterData!$B$4:$K$1003,6,"false")</f>
        <v>M</v>
      </c>
      <c r="J73" s="31" t="str">
        <f t="shared" si="25"/>
        <v>6</v>
      </c>
      <c r="K73" s="1" t="str">
        <f t="shared" si="27"/>
        <v>HY  6</v>
      </c>
    </row>
    <row r="74" spans="1:11" ht="14.25" customHeight="1" x14ac:dyDescent="0.3">
      <c r="A74" s="1" t="str">
        <f t="shared" si="26"/>
        <v>HHH  1</v>
      </c>
      <c r="B74" s="3">
        <f t="shared" si="28"/>
        <v>71</v>
      </c>
      <c r="C74" s="1">
        <v>441</v>
      </c>
      <c r="D74" s="27" t="s">
        <v>1352</v>
      </c>
      <c r="E74" s="1" t="str">
        <f>+VLOOKUP($C74,MasterData!$B$4:$K$1003,2,"false")</f>
        <v>Andy</v>
      </c>
      <c r="F74" s="1" t="str">
        <f>+VLOOKUP($C74,MasterData!$B$4:$K$1003,3,"false")</f>
        <v>Hind</v>
      </c>
      <c r="G74" s="1" t="str">
        <f>+VLOOKUP($C74,MasterData!$B$4:$K$1003,4,"false")</f>
        <v>HHH</v>
      </c>
      <c r="H74" s="16" t="str">
        <f>+IF(ISNA(VLOOKUP($C74,MasterData!$B$4:$K$1003,5,"False")),"",VLOOKUP($C74,MasterData!$B$4:$K$1003,5,"False"))</f>
        <v>Sen</v>
      </c>
      <c r="I74" s="3" t="str">
        <f>+VLOOKUP($C74,MasterData!$B$4:$K$1003,6,"false")</f>
        <v>M</v>
      </c>
      <c r="J74" s="31" t="str">
        <f t="shared" si="25"/>
        <v>1</v>
      </c>
      <c r="K74" s="1" t="str">
        <f t="shared" si="27"/>
        <v>HHH  1</v>
      </c>
    </row>
    <row r="75" spans="1:11" ht="14.25" customHeight="1" x14ac:dyDescent="0.3">
      <c r="A75" s="1" t="str">
        <f t="shared" si="26"/>
        <v>HY  7</v>
      </c>
      <c r="B75" s="3">
        <f t="shared" si="28"/>
        <v>72</v>
      </c>
      <c r="C75" s="1">
        <v>388</v>
      </c>
      <c r="D75" s="27" t="s">
        <v>1353</v>
      </c>
      <c r="E75" s="1" t="str">
        <f>+VLOOKUP($C75,MasterData!$B$4:$K$1003,2,"false")</f>
        <v>Benji</v>
      </c>
      <c r="F75" s="1" t="str">
        <f>+VLOOKUP($C75,MasterData!$B$4:$K$1003,3,"false")</f>
        <v>Symes</v>
      </c>
      <c r="G75" s="1" t="str">
        <f>+VLOOKUP($C75,MasterData!$B$4:$K$1003,4,"false")</f>
        <v>HY</v>
      </c>
      <c r="H75" s="16" t="str">
        <f>+IF(ISNA(VLOOKUP($C75,MasterData!$B$4:$K$1003,5,"False")),"",VLOOKUP($C75,MasterData!$B$4:$K$1003,5,"False"))</f>
        <v>Sen</v>
      </c>
      <c r="I75" s="3" t="str">
        <f>+VLOOKUP($C75,MasterData!$B$4:$K$1003,6,"false")</f>
        <v>M</v>
      </c>
      <c r="J75" s="31" t="str">
        <f t="shared" si="25"/>
        <v>7</v>
      </c>
      <c r="K75" s="1" t="str">
        <f t="shared" si="27"/>
        <v>HY  7</v>
      </c>
    </row>
    <row r="76" spans="1:11" ht="14.25" customHeight="1" x14ac:dyDescent="0.3">
      <c r="A76" s="1" t="str">
        <f t="shared" si="26"/>
        <v>BWT  4</v>
      </c>
      <c r="B76" s="3">
        <f t="shared" si="28"/>
        <v>73</v>
      </c>
      <c r="C76" s="1">
        <v>418</v>
      </c>
      <c r="D76" s="27" t="s">
        <v>1354</v>
      </c>
      <c r="E76" s="1" t="str">
        <f>+VLOOKUP($C76,MasterData!$B$4:$K$1003,2,"false")</f>
        <v>Matthew</v>
      </c>
      <c r="F76" s="1" t="str">
        <f>+VLOOKUP($C76,MasterData!$B$4:$K$1003,3,"false")</f>
        <v>Dowle</v>
      </c>
      <c r="G76" s="1" t="str">
        <f>+VLOOKUP($C76,MasterData!$B$4:$K$1003,4,"false")</f>
        <v>BWT</v>
      </c>
      <c r="H76" s="16" t="str">
        <f>+IF(ISNA(VLOOKUP($C76,MasterData!$B$4:$K$1003,5,"False")),"",VLOOKUP($C76,MasterData!$B$4:$K$1003,5,"False"))</f>
        <v>Sen</v>
      </c>
      <c r="I76" s="3" t="str">
        <f>+VLOOKUP($C76,MasterData!$B$4:$K$1003,6,"false")</f>
        <v>M</v>
      </c>
      <c r="J76" s="31" t="str">
        <f t="shared" si="25"/>
        <v>4</v>
      </c>
      <c r="K76" s="1" t="str">
        <f t="shared" si="27"/>
        <v>BWT  4</v>
      </c>
    </row>
    <row r="77" spans="1:11" ht="14.25" customHeight="1" x14ac:dyDescent="0.3">
      <c r="A77" s="1" t="str">
        <f t="shared" si="26"/>
        <v>HY  8</v>
      </c>
      <c r="B77" s="3">
        <f t="shared" si="28"/>
        <v>74</v>
      </c>
      <c r="C77" s="1">
        <v>356</v>
      </c>
      <c r="D77" s="27" t="s">
        <v>1355</v>
      </c>
      <c r="E77" s="1" t="str">
        <f>+VLOOKUP($C77,MasterData!$B$4:$K$1003,2,"false")</f>
        <v>Sam</v>
      </c>
      <c r="F77" s="1" t="str">
        <f>+VLOOKUP($C77,MasterData!$B$4:$K$1003,3,"false")</f>
        <v>Brown</v>
      </c>
      <c r="G77" s="1" t="str">
        <f>+VLOOKUP($C77,MasterData!$B$4:$K$1003,4,"false")</f>
        <v>HY</v>
      </c>
      <c r="H77" s="16" t="str">
        <f>+IF(ISNA(VLOOKUP($C77,MasterData!$B$4:$K$1003,5,"False")),"",VLOOKUP($C77,MasterData!$B$4:$K$1003,5,"False"))</f>
        <v>Sen</v>
      </c>
      <c r="I77" s="3" t="str">
        <f>+VLOOKUP($C77,MasterData!$B$4:$K$1003,6,"false")</f>
        <v>M</v>
      </c>
      <c r="J77" s="31" t="str">
        <f t="shared" si="25"/>
        <v>8</v>
      </c>
      <c r="K77" s="1" t="str">
        <f t="shared" si="27"/>
        <v>HY  8</v>
      </c>
    </row>
    <row r="78" spans="1:11" ht="14.25" customHeight="1" x14ac:dyDescent="0.3">
      <c r="A78" s="1" t="str">
        <f t="shared" si="26"/>
        <v>SS  1</v>
      </c>
      <c r="B78" s="3">
        <f t="shared" si="28"/>
        <v>75</v>
      </c>
      <c r="C78" s="1">
        <v>365</v>
      </c>
      <c r="D78" s="27" t="s">
        <v>1356</v>
      </c>
      <c r="E78" s="1" t="str">
        <f>+VLOOKUP($C78,MasterData!$B$4:$K$1003,2,"false")</f>
        <v>Dave</v>
      </c>
      <c r="F78" s="1" t="str">
        <f>+VLOOKUP($C78,MasterData!$B$4:$K$1003,3,"false")</f>
        <v>Dunstall</v>
      </c>
      <c r="G78" s="1" t="str">
        <f>+VLOOKUP($C78,MasterData!$B$4:$K$1003,4,"false")</f>
        <v>SS</v>
      </c>
      <c r="H78" s="16" t="str">
        <f>+IF(ISNA(VLOOKUP($C78,MasterData!$B$4:$K$1003,5,"False")),"",VLOOKUP($C78,MasterData!$B$4:$K$1003,5,"False"))</f>
        <v>Sen</v>
      </c>
      <c r="I78" s="3" t="str">
        <f>+VLOOKUP($C78,MasterData!$B$4:$K$1003,6,"false")</f>
        <v>M</v>
      </c>
      <c r="J78" s="31" t="str">
        <f t="shared" si="25"/>
        <v>1</v>
      </c>
      <c r="K78" s="1" t="str">
        <f t="shared" si="27"/>
        <v>SS  1</v>
      </c>
    </row>
    <row r="79" spans="1:11" ht="14.25" customHeight="1" x14ac:dyDescent="0.3">
      <c r="A79" s="1" t="str">
        <f t="shared" si="26"/>
        <v>HY  9</v>
      </c>
      <c r="B79" s="3">
        <f t="shared" si="28"/>
        <v>76</v>
      </c>
      <c r="C79" s="1">
        <v>392</v>
      </c>
      <c r="D79" s="27" t="s">
        <v>1357</v>
      </c>
      <c r="E79" s="1" t="str">
        <f>+VLOOKUP($C79,MasterData!$B$4:$K$1003,2,"false")</f>
        <v>Jamie</v>
      </c>
      <c r="F79" s="1" t="str">
        <f>+VLOOKUP($C79,MasterData!$B$4:$K$1003,3,"false")</f>
        <v>Webb</v>
      </c>
      <c r="G79" s="1" t="str">
        <f>+VLOOKUP($C79,MasterData!$B$4:$K$1003,4,"false")</f>
        <v>HY</v>
      </c>
      <c r="H79" s="16" t="str">
        <f>+IF(ISNA(VLOOKUP($C79,MasterData!$B$4:$K$1003,5,"False")),"",VLOOKUP($C79,MasterData!$B$4:$K$1003,5,"False"))</f>
        <v>Sen</v>
      </c>
      <c r="I79" s="3" t="str">
        <f>+VLOOKUP($C79,MasterData!$B$4:$K$1003,6,"false")</f>
        <v>M</v>
      </c>
      <c r="J79" s="31" t="str">
        <f t="shared" si="25"/>
        <v>9</v>
      </c>
      <c r="K79" s="1" t="str">
        <f t="shared" si="27"/>
        <v>HY  9</v>
      </c>
    </row>
    <row r="80" spans="1:11" ht="14.25" customHeight="1" x14ac:dyDescent="0.3">
      <c r="A80" s="1" t="str">
        <f t="shared" si="26"/>
        <v>HAS  11</v>
      </c>
      <c r="B80" s="3">
        <f t="shared" si="28"/>
        <v>77</v>
      </c>
      <c r="C80" s="1">
        <v>378</v>
      </c>
      <c r="D80" s="27" t="s">
        <v>1358</v>
      </c>
      <c r="E80" s="1" t="str">
        <f>+VLOOKUP($C80,MasterData!$B$4:$K$1003,2,"false")</f>
        <v>Tim</v>
      </c>
      <c r="F80" s="1" t="str">
        <f>+VLOOKUP($C80,MasterData!$B$4:$K$1003,3,"false")</f>
        <v>Archer</v>
      </c>
      <c r="G80" s="1" t="str">
        <f>+VLOOKUP($C80,MasterData!$B$4:$K$1003,4,"false")</f>
        <v>HAS</v>
      </c>
      <c r="H80" s="16" t="str">
        <f>+IF(ISNA(VLOOKUP($C80,MasterData!$B$4:$K$1003,5,"False")),"",VLOOKUP($C80,MasterData!$B$4:$K$1003,5,"False"))</f>
        <v>Sen</v>
      </c>
      <c r="I80" s="3" t="str">
        <f>+VLOOKUP($C80,MasterData!$B$4:$K$1003,6,"false")</f>
        <v>M</v>
      </c>
      <c r="J80" s="31" t="str">
        <f t="shared" si="25"/>
        <v>11</v>
      </c>
      <c r="K80" s="1" t="str">
        <f t="shared" si="27"/>
        <v>HAS  11</v>
      </c>
    </row>
    <row r="81" spans="1:11" ht="14.25" customHeight="1" x14ac:dyDescent="0.3">
      <c r="A81" s="1" t="str">
        <f t="shared" si="26"/>
        <v>CRA  4</v>
      </c>
      <c r="B81" s="3">
        <f t="shared" si="28"/>
        <v>78</v>
      </c>
      <c r="C81" s="1">
        <v>452</v>
      </c>
      <c r="D81" s="27" t="s">
        <v>1359</v>
      </c>
      <c r="E81" s="1" t="str">
        <f>+VLOOKUP($C81,MasterData!$B$4:$K$1003,2,"false")</f>
        <v>Tim</v>
      </c>
      <c r="F81" s="1" t="str">
        <f>+VLOOKUP($C81,MasterData!$B$4:$K$1003,3,"false")</f>
        <v>Kimber</v>
      </c>
      <c r="G81" s="1" t="str">
        <f>+VLOOKUP($C81,MasterData!$B$4:$K$1003,4,"false")</f>
        <v>CRA</v>
      </c>
      <c r="H81" s="16" t="str">
        <f>+IF(ISNA(VLOOKUP($C81,MasterData!$B$4:$K$1003,5,"False")),"",VLOOKUP($C81,MasterData!$B$4:$K$1003,5,"False"))</f>
        <v>Sen</v>
      </c>
      <c r="I81" s="3" t="str">
        <f>+VLOOKUP($C81,MasterData!$B$4:$K$1003,6,"false")</f>
        <v>M</v>
      </c>
      <c r="J81" s="31" t="str">
        <f t="shared" si="25"/>
        <v>4</v>
      </c>
      <c r="K81" s="1" t="str">
        <f t="shared" si="27"/>
        <v>CRA  4</v>
      </c>
    </row>
    <row r="82" spans="1:11" ht="14.25" customHeight="1" x14ac:dyDescent="0.3">
      <c r="A82" s="1" t="str">
        <f t="shared" si="26"/>
        <v>HY  10</v>
      </c>
      <c r="B82" s="3">
        <f t="shared" si="28"/>
        <v>79</v>
      </c>
      <c r="C82" s="1">
        <v>344</v>
      </c>
      <c r="D82" s="27" t="s">
        <v>1360</v>
      </c>
      <c r="E82" s="1" t="str">
        <f>+VLOOKUP($C82,MasterData!$B$4:$K$1003,2,"false")</f>
        <v>Terence</v>
      </c>
      <c r="F82" s="1" t="str">
        <f>+VLOOKUP($C82,MasterData!$B$4:$K$1003,3,"false")</f>
        <v>Puxty</v>
      </c>
      <c r="G82" s="1" t="str">
        <f>+VLOOKUP($C82,MasterData!$B$4:$K$1003,4,"false")</f>
        <v>HY</v>
      </c>
      <c r="H82" s="16" t="str">
        <f>+IF(ISNA(VLOOKUP($C82,MasterData!$B$4:$K$1003,5,"False")),"",VLOOKUP($C82,MasterData!$B$4:$K$1003,5,"False"))</f>
        <v>Sen</v>
      </c>
      <c r="I82" s="3" t="str">
        <f>+VLOOKUP($C82,MasterData!$B$4:$K$1003,6,"false")</f>
        <v>M</v>
      </c>
      <c r="J82" s="31" t="str">
        <f t="shared" si="25"/>
        <v>10</v>
      </c>
      <c r="K82" s="1" t="str">
        <f t="shared" si="27"/>
        <v>HY  10</v>
      </c>
    </row>
    <row r="83" spans="1:11" ht="14.25" customHeight="1" x14ac:dyDescent="0.3">
      <c r="A83" s="1" t="str">
        <f t="shared" si="26"/>
        <v>HAS  12</v>
      </c>
      <c r="B83" s="3">
        <f t="shared" si="28"/>
        <v>80</v>
      </c>
      <c r="C83" s="1">
        <v>426</v>
      </c>
      <c r="D83" s="27" t="s">
        <v>1361</v>
      </c>
      <c r="E83" s="1" t="str">
        <f>+VLOOKUP($C83,MasterData!$B$4:$K$1003,2,"false")</f>
        <v>Dave</v>
      </c>
      <c r="F83" s="1" t="str">
        <f>+VLOOKUP($C83,MasterData!$B$4:$K$1003,3,"false")</f>
        <v>Turner</v>
      </c>
      <c r="G83" s="1" t="str">
        <f>+VLOOKUP($C83,MasterData!$B$4:$K$1003,4,"false")</f>
        <v>HAS</v>
      </c>
      <c r="H83" s="16" t="str">
        <f>+IF(ISNA(VLOOKUP($C83,MasterData!$B$4:$K$1003,5,"False")),"",VLOOKUP($C83,MasterData!$B$4:$K$1003,5,"False"))</f>
        <v>Sen</v>
      </c>
      <c r="I83" s="3" t="str">
        <f>+VLOOKUP($C83,MasterData!$B$4:$K$1003,6,"false")</f>
        <v>M</v>
      </c>
      <c r="J83" s="31" t="str">
        <f t="shared" si="25"/>
        <v>12</v>
      </c>
      <c r="K83" s="1" t="str">
        <f t="shared" si="27"/>
        <v>HAS  12</v>
      </c>
    </row>
    <row r="84" spans="1:11" ht="14.25" customHeight="1" x14ac:dyDescent="0.3">
      <c r="A84" s="1" t="str">
        <f t="shared" si="26"/>
        <v>CHI  4</v>
      </c>
      <c r="B84" s="3">
        <f t="shared" si="28"/>
        <v>81</v>
      </c>
      <c r="C84" s="1">
        <v>401</v>
      </c>
      <c r="D84" s="27" t="s">
        <v>1362</v>
      </c>
      <c r="E84" s="1" t="str">
        <f>+VLOOKUP($C84,MasterData!$B$4:$K$1003,2,"false")</f>
        <v>Jim</v>
      </c>
      <c r="F84" s="1" t="str">
        <f>+VLOOKUP($C84,MasterData!$B$4:$K$1003,3,"false")</f>
        <v>Garland</v>
      </c>
      <c r="G84" s="1" t="str">
        <f>+VLOOKUP($C84,MasterData!$B$4:$K$1003,4,"false")</f>
        <v>CHI</v>
      </c>
      <c r="H84" s="16" t="str">
        <f>+IF(ISNA(VLOOKUP($C84,MasterData!$B$4:$K$1003,5,"False")),"",VLOOKUP($C84,MasterData!$B$4:$K$1003,5,"False"))</f>
        <v>Sen</v>
      </c>
      <c r="I84" s="3" t="str">
        <f>+VLOOKUP($C84,MasterData!$B$4:$K$1003,6,"false")</f>
        <v>M</v>
      </c>
      <c r="J84" s="31" t="str">
        <f t="shared" si="25"/>
        <v>4</v>
      </c>
      <c r="K84" s="1" t="str">
        <f t="shared" si="27"/>
        <v>CHI  4</v>
      </c>
    </row>
    <row r="85" spans="1:11" ht="14.25" customHeight="1" x14ac:dyDescent="0.3">
      <c r="A85" s="1" t="str">
        <f t="shared" si="26"/>
        <v>PHX  19</v>
      </c>
      <c r="B85" s="3">
        <f t="shared" si="28"/>
        <v>82</v>
      </c>
      <c r="C85" s="1">
        <v>421</v>
      </c>
      <c r="D85" s="27" t="s">
        <v>1363</v>
      </c>
      <c r="E85" s="1" t="str">
        <f>+VLOOKUP($C85,MasterData!$B$4:$K$1003,2,"false")</f>
        <v>Austen</v>
      </c>
      <c r="F85" s="1" t="str">
        <f>+VLOOKUP($C85,MasterData!$B$4:$K$1003,3,"false")</f>
        <v>Hunter</v>
      </c>
      <c r="G85" s="1" t="str">
        <f>+VLOOKUP($C85,MasterData!$B$4:$K$1003,4,"false")</f>
        <v>PHX</v>
      </c>
      <c r="H85" s="16" t="str">
        <f>+IF(ISNA(VLOOKUP($C85,MasterData!$B$4:$K$1003,5,"False")),"",VLOOKUP($C85,MasterData!$B$4:$K$1003,5,"False"))</f>
        <v>Sen</v>
      </c>
      <c r="I85" s="3" t="str">
        <f>+VLOOKUP($C85,MasterData!$B$4:$K$1003,6,"false")</f>
        <v>M</v>
      </c>
      <c r="J85" s="31" t="str">
        <f t="shared" si="25"/>
        <v>19</v>
      </c>
      <c r="K85" s="1" t="str">
        <f t="shared" si="27"/>
        <v>PHX  19</v>
      </c>
    </row>
    <row r="86" spans="1:11" ht="14.25" customHeight="1" x14ac:dyDescent="0.3">
      <c r="A86" s="1" t="str">
        <f t="shared" si="26"/>
        <v>B&amp;H  6</v>
      </c>
      <c r="B86" s="3">
        <f t="shared" si="28"/>
        <v>83</v>
      </c>
      <c r="C86" s="1">
        <v>313</v>
      </c>
      <c r="D86" s="27" t="s">
        <v>1364</v>
      </c>
      <c r="E86" s="1" t="str">
        <f>+VLOOKUP($C86,MasterData!$B$4:$K$1003,2,"false")</f>
        <v>Adam</v>
      </c>
      <c r="F86" s="1" t="str">
        <f>+VLOOKUP($C86,MasterData!$B$4:$K$1003,3,"false")</f>
        <v>Clayton</v>
      </c>
      <c r="G86" s="1" t="str">
        <f>+VLOOKUP($C86,MasterData!$B$4:$K$1003,4,"false")</f>
        <v>B&amp;H</v>
      </c>
      <c r="H86" s="16" t="str">
        <f>+IF(ISNA(VLOOKUP($C86,MasterData!$B$4:$K$1003,5,"False")),"",VLOOKUP($C86,MasterData!$B$4:$K$1003,5,"False"))</f>
        <v>Sen</v>
      </c>
      <c r="I86" s="3" t="str">
        <f>+VLOOKUP($C86,MasterData!$B$4:$K$1003,6,"false")</f>
        <v>M</v>
      </c>
      <c r="J86" s="31" t="str">
        <f t="shared" si="25"/>
        <v>6</v>
      </c>
      <c r="K86" s="1" t="str">
        <f t="shared" si="27"/>
        <v>B&amp;H  6</v>
      </c>
    </row>
    <row r="87" spans="1:11" ht="14.25" customHeight="1" x14ac:dyDescent="0.3">
      <c r="A87" s="1" t="str">
        <f t="shared" si="26"/>
        <v>EGTC  1</v>
      </c>
      <c r="B87" s="3">
        <f t="shared" si="28"/>
        <v>84</v>
      </c>
      <c r="C87" s="1">
        <v>458</v>
      </c>
      <c r="D87" s="27" t="s">
        <v>1365</v>
      </c>
      <c r="E87" s="1" t="str">
        <f>+VLOOKUP($C87,MasterData!$B$4:$K$1003,2,"false")</f>
        <v>Matthew</v>
      </c>
      <c r="F87" s="1" t="str">
        <f>+VLOOKUP($C87,MasterData!$B$4:$K$1003,3,"false")</f>
        <v>Sargent</v>
      </c>
      <c r="G87" s="1" t="str">
        <f>+VLOOKUP($C87,MasterData!$B$4:$K$1003,4,"false")</f>
        <v>EGTC</v>
      </c>
      <c r="H87" s="16" t="str">
        <f>+IF(ISNA(VLOOKUP($C87,MasterData!$B$4:$K$1003,5,"False")),"",VLOOKUP($C87,MasterData!$B$4:$K$1003,5,"False"))</f>
        <v>Sen</v>
      </c>
      <c r="I87" s="3" t="str">
        <f>+VLOOKUP($C87,MasterData!$B$4:$K$1003,6,"false")</f>
        <v>M</v>
      </c>
      <c r="J87" s="31" t="str">
        <f t="shared" si="25"/>
        <v>1</v>
      </c>
      <c r="K87" s="1" t="str">
        <f t="shared" si="27"/>
        <v>EGTC  1</v>
      </c>
    </row>
    <row r="88" spans="1:11" ht="14.25" customHeight="1" x14ac:dyDescent="0.3">
      <c r="A88" s="1" t="str">
        <f t="shared" si="26"/>
        <v>CRA  5</v>
      </c>
      <c r="B88" s="3">
        <f t="shared" si="28"/>
        <v>85</v>
      </c>
      <c r="C88" s="1">
        <v>348</v>
      </c>
      <c r="D88" s="27" t="s">
        <v>1366</v>
      </c>
      <c r="E88" s="1" t="str">
        <f>+VLOOKUP($C88,MasterData!$B$4:$K$1003,2,"false")</f>
        <v>Daniel</v>
      </c>
      <c r="F88" s="1" t="str">
        <f>+VLOOKUP($C88,MasterData!$B$4:$K$1003,3,"false")</f>
        <v>Stevens</v>
      </c>
      <c r="G88" s="1" t="str">
        <f>+VLOOKUP($C88,MasterData!$B$4:$K$1003,4,"false")</f>
        <v>CRA</v>
      </c>
      <c r="H88" s="16" t="str">
        <f>+IF(ISNA(VLOOKUP($C88,MasterData!$B$4:$K$1003,5,"False")),"",VLOOKUP($C88,MasterData!$B$4:$K$1003,5,"False"))</f>
        <v>Sen</v>
      </c>
      <c r="I88" s="3" t="str">
        <f>+VLOOKUP($C88,MasterData!$B$4:$K$1003,6,"false")</f>
        <v>M</v>
      </c>
      <c r="J88" s="31" t="str">
        <f t="shared" si="25"/>
        <v>5</v>
      </c>
      <c r="K88" s="1" t="str">
        <f t="shared" si="27"/>
        <v>CRA  5</v>
      </c>
    </row>
    <row r="89" spans="1:11" ht="14.25" customHeight="1" x14ac:dyDescent="0.3">
      <c r="A89" s="1" t="str">
        <f t="shared" si="26"/>
        <v>HY  11</v>
      </c>
      <c r="B89" s="3">
        <f t="shared" si="28"/>
        <v>86</v>
      </c>
      <c r="C89" s="1">
        <v>406</v>
      </c>
      <c r="D89" s="27" t="s">
        <v>1367</v>
      </c>
      <c r="E89" s="1" t="str">
        <f>+VLOOKUP($C89,MasterData!$B$4:$K$1003,2,"false")</f>
        <v>Dean</v>
      </c>
      <c r="F89" s="1" t="str">
        <f>+VLOOKUP($C89,MasterData!$B$4:$K$1003,3,"false")</f>
        <v>Constable</v>
      </c>
      <c r="G89" s="1" t="str">
        <f>+VLOOKUP($C89,MasterData!$B$4:$K$1003,4,"false")</f>
        <v>HY</v>
      </c>
      <c r="H89" s="16" t="str">
        <f>+IF(ISNA(VLOOKUP($C89,MasterData!$B$4:$K$1003,5,"False")),"",VLOOKUP($C89,MasterData!$B$4:$K$1003,5,"False"))</f>
        <v>Sen</v>
      </c>
      <c r="I89" s="3" t="str">
        <f>+VLOOKUP($C89,MasterData!$B$4:$K$1003,6,"false")</f>
        <v>M</v>
      </c>
      <c r="J89" s="31" t="str">
        <f t="shared" si="25"/>
        <v>11</v>
      </c>
      <c r="K89" s="1" t="str">
        <f t="shared" si="27"/>
        <v>HY  11</v>
      </c>
    </row>
    <row r="90" spans="1:11" ht="14.25" customHeight="1" x14ac:dyDescent="0.3">
      <c r="A90" s="1" t="str">
        <f t="shared" si="26"/>
        <v>LEW  11</v>
      </c>
      <c r="B90" s="3">
        <f t="shared" si="28"/>
        <v>87</v>
      </c>
      <c r="C90" s="1">
        <v>362</v>
      </c>
      <c r="D90" s="27" t="s">
        <v>1368</v>
      </c>
      <c r="E90" s="1" t="str">
        <f>+VLOOKUP($C90,MasterData!$B$4:$K$1003,2,"false")</f>
        <v>Simon</v>
      </c>
      <c r="F90" s="1" t="str">
        <f>+VLOOKUP($C90,MasterData!$B$4:$K$1003,3,"false")</f>
        <v>Carter</v>
      </c>
      <c r="G90" s="1" t="str">
        <f>+VLOOKUP($C90,MasterData!$B$4:$K$1003,4,"false")</f>
        <v>LEW</v>
      </c>
      <c r="H90" s="16" t="str">
        <f>+IF(ISNA(VLOOKUP($C90,MasterData!$B$4:$K$1003,5,"False")),"",VLOOKUP($C90,MasterData!$B$4:$K$1003,5,"False"))</f>
        <v>Sen</v>
      </c>
      <c r="I90" s="3" t="str">
        <f>+VLOOKUP($C90,MasterData!$B$4:$K$1003,6,"false")</f>
        <v>M</v>
      </c>
      <c r="J90" s="31" t="str">
        <f t="shared" si="25"/>
        <v>11</v>
      </c>
      <c r="K90" s="1" t="str">
        <f t="shared" si="27"/>
        <v>LEW  11</v>
      </c>
    </row>
    <row r="91" spans="1:11" ht="14.25" customHeight="1" x14ac:dyDescent="0.3">
      <c r="A91" s="1" t="str">
        <f t="shared" si="26"/>
        <v>PHX  20</v>
      </c>
      <c r="B91" s="3">
        <f t="shared" si="28"/>
        <v>88</v>
      </c>
      <c r="C91" s="1">
        <v>338</v>
      </c>
      <c r="D91" s="27" t="s">
        <v>1369</v>
      </c>
      <c r="E91" s="1" t="str">
        <f>+VLOOKUP($C91,MasterData!$B$4:$K$1003,2,"false")</f>
        <v>Phil</v>
      </c>
      <c r="F91" s="1" t="str">
        <f>+VLOOKUP($C91,MasterData!$B$4:$K$1003,3,"false")</f>
        <v>Grabsky</v>
      </c>
      <c r="G91" s="1" t="str">
        <f>+VLOOKUP($C91,MasterData!$B$4:$K$1003,4,"false")</f>
        <v>PHX</v>
      </c>
      <c r="H91" s="16" t="str">
        <f>+IF(ISNA(VLOOKUP($C91,MasterData!$B$4:$K$1003,5,"False")),"",VLOOKUP($C91,MasterData!$B$4:$K$1003,5,"False"))</f>
        <v>Sen</v>
      </c>
      <c r="I91" s="3" t="str">
        <f>+VLOOKUP($C91,MasterData!$B$4:$K$1003,6,"false")</f>
        <v>M</v>
      </c>
      <c r="J91" s="31" t="str">
        <f t="shared" si="25"/>
        <v>20</v>
      </c>
      <c r="K91" s="1" t="str">
        <f t="shared" si="27"/>
        <v>PHX  20</v>
      </c>
    </row>
    <row r="92" spans="1:11" ht="14.25" customHeight="1" x14ac:dyDescent="0.3">
      <c r="A92" s="1" t="str">
        <f t="shared" si="26"/>
        <v>PHX  21</v>
      </c>
      <c r="B92" s="3">
        <f t="shared" si="28"/>
        <v>89</v>
      </c>
      <c r="C92" s="1">
        <v>446</v>
      </c>
      <c r="D92" s="27" t="s">
        <v>1370</v>
      </c>
      <c r="E92" s="1" t="str">
        <f>+VLOOKUP($C92,MasterData!$B$4:$K$1003,2,"false")</f>
        <v>James</v>
      </c>
      <c r="F92" s="1" t="str">
        <f>+VLOOKUP($C92,MasterData!$B$4:$K$1003,3,"false")</f>
        <v>Rae</v>
      </c>
      <c r="G92" s="1" t="str">
        <f>+VLOOKUP($C92,MasterData!$B$4:$K$1003,4,"false")</f>
        <v>PHX</v>
      </c>
      <c r="H92" s="16" t="str">
        <f>+IF(ISNA(VLOOKUP($C92,MasterData!$B$4:$K$1003,5,"False")),"",VLOOKUP($C92,MasterData!$B$4:$K$1003,5,"False"))</f>
        <v>Sen</v>
      </c>
      <c r="I92" s="3" t="str">
        <f>+VLOOKUP($C92,MasterData!$B$4:$K$1003,6,"false")</f>
        <v>M</v>
      </c>
      <c r="J92" s="31" t="str">
        <f t="shared" si="25"/>
        <v>21</v>
      </c>
      <c r="K92" s="1" t="str">
        <f t="shared" si="27"/>
        <v>PHX  21</v>
      </c>
    </row>
    <row r="93" spans="1:11" ht="14.25" customHeight="1" x14ac:dyDescent="0.3">
      <c r="A93" s="1" t="str">
        <f t="shared" si="26"/>
        <v>HAS  13</v>
      </c>
      <c r="B93" s="3">
        <f t="shared" si="28"/>
        <v>90</v>
      </c>
      <c r="C93" s="1">
        <v>398</v>
      </c>
      <c r="D93" s="27" t="s">
        <v>1371</v>
      </c>
      <c r="E93" s="1" t="str">
        <f>+VLOOKUP($C93,MasterData!$B$4:$K$1003,2,"false")</f>
        <v>Chris</v>
      </c>
      <c r="F93" s="1" t="str">
        <f>+VLOOKUP($C93,MasterData!$B$4:$K$1003,3,"false")</f>
        <v>Brandt</v>
      </c>
      <c r="G93" s="1" t="str">
        <f>+VLOOKUP($C93,MasterData!$B$4:$K$1003,4,"false")</f>
        <v>HAS</v>
      </c>
      <c r="H93" s="16" t="str">
        <f>+IF(ISNA(VLOOKUP($C93,MasterData!$B$4:$K$1003,5,"False")),"",VLOOKUP($C93,MasterData!$B$4:$K$1003,5,"False"))</f>
        <v>Sen</v>
      </c>
      <c r="I93" s="3" t="str">
        <f>+VLOOKUP($C93,MasterData!$B$4:$K$1003,6,"false")</f>
        <v>M</v>
      </c>
      <c r="J93" s="31" t="str">
        <f t="shared" si="25"/>
        <v>13</v>
      </c>
      <c r="K93" s="1" t="str">
        <f t="shared" si="27"/>
        <v>HAS  13</v>
      </c>
    </row>
    <row r="94" spans="1:11" ht="14.25" customHeight="1" x14ac:dyDescent="0.3">
      <c r="A94" s="1" t="str">
        <f t="shared" si="26"/>
        <v>CRA  6</v>
      </c>
      <c r="B94" s="3">
        <f t="shared" si="28"/>
        <v>91</v>
      </c>
      <c r="C94" s="1">
        <v>358</v>
      </c>
      <c r="D94" s="27" t="s">
        <v>1372</v>
      </c>
      <c r="E94" s="1" t="str">
        <f>+VLOOKUP($C94,MasterData!$B$4:$K$1003,2,"false")</f>
        <v>James</v>
      </c>
      <c r="F94" s="1" t="str">
        <f>+VLOOKUP($C94,MasterData!$B$4:$K$1003,3,"false")</f>
        <v>Tombs</v>
      </c>
      <c r="G94" s="1" t="str">
        <f>+VLOOKUP($C94,MasterData!$B$4:$K$1003,4,"false")</f>
        <v>CRA</v>
      </c>
      <c r="H94" s="16" t="str">
        <f>+IF(ISNA(VLOOKUP($C94,MasterData!$B$4:$K$1003,5,"False")),"",VLOOKUP($C94,MasterData!$B$4:$K$1003,5,"False"))</f>
        <v>Sen</v>
      </c>
      <c r="I94" s="3" t="str">
        <f>+VLOOKUP($C94,MasterData!$B$4:$K$1003,6,"false")</f>
        <v>M</v>
      </c>
      <c r="J94" s="31" t="str">
        <f t="shared" si="25"/>
        <v>6</v>
      </c>
      <c r="K94" s="1" t="str">
        <f t="shared" si="27"/>
        <v>CRA  6</v>
      </c>
    </row>
    <row r="95" spans="1:11" ht="14.25" customHeight="1" x14ac:dyDescent="0.3">
      <c r="A95" s="1" t="str">
        <f t="shared" si="26"/>
        <v>HBS  4</v>
      </c>
      <c r="B95" s="3">
        <f t="shared" si="28"/>
        <v>92</v>
      </c>
      <c r="C95" s="1">
        <v>361</v>
      </c>
      <c r="D95" s="27" t="s">
        <v>1373</v>
      </c>
      <c r="E95" s="1" t="str">
        <f>+VLOOKUP($C95,MasterData!$B$4:$K$1003,2,"false")</f>
        <v>David</v>
      </c>
      <c r="F95" s="1" t="str">
        <f>+VLOOKUP($C95,MasterData!$B$4:$K$1003,3,"false")</f>
        <v>Maclean</v>
      </c>
      <c r="G95" s="1" t="str">
        <f>+VLOOKUP($C95,MasterData!$B$4:$K$1003,4,"false")</f>
        <v>HBS</v>
      </c>
      <c r="H95" s="16" t="str">
        <f>+IF(ISNA(VLOOKUP($C95,MasterData!$B$4:$K$1003,5,"False")),"",VLOOKUP($C95,MasterData!$B$4:$K$1003,5,"False"))</f>
        <v>Sen</v>
      </c>
      <c r="I95" s="3" t="str">
        <f>+VLOOKUP($C95,MasterData!$B$4:$K$1003,6,"false")</f>
        <v>M</v>
      </c>
      <c r="J95" s="31" t="str">
        <f t="shared" si="25"/>
        <v>4</v>
      </c>
      <c r="K95" s="1" t="str">
        <f t="shared" si="27"/>
        <v>HBS  4</v>
      </c>
    </row>
    <row r="96" spans="1:11" ht="14.25" customHeight="1" x14ac:dyDescent="0.3">
      <c r="A96" s="1" t="str">
        <f t="shared" si="26"/>
        <v>HY  12</v>
      </c>
      <c r="B96" s="3">
        <f t="shared" si="28"/>
        <v>93</v>
      </c>
      <c r="C96" s="1">
        <v>403</v>
      </c>
      <c r="D96" s="27" t="s">
        <v>1374</v>
      </c>
      <c r="E96" s="1" t="str">
        <f>+VLOOKUP($C96,MasterData!$B$4:$K$1003,2,"false")</f>
        <v>Kelvin</v>
      </c>
      <c r="F96" s="1" t="str">
        <f>+VLOOKUP($C96,MasterData!$B$4:$K$1003,3,"false")</f>
        <v>Horwill</v>
      </c>
      <c r="G96" s="1" t="str">
        <f>+VLOOKUP($C96,MasterData!$B$4:$K$1003,4,"false")</f>
        <v>HY</v>
      </c>
      <c r="H96" s="16" t="str">
        <f>+IF(ISNA(VLOOKUP($C96,MasterData!$B$4:$K$1003,5,"False")),"",VLOOKUP($C96,MasterData!$B$4:$K$1003,5,"False"))</f>
        <v>Sen</v>
      </c>
      <c r="I96" s="3" t="str">
        <f>+VLOOKUP($C96,MasterData!$B$4:$K$1003,6,"false")</f>
        <v>M</v>
      </c>
      <c r="J96" s="31" t="str">
        <f t="shared" si="25"/>
        <v>12</v>
      </c>
      <c r="K96" s="1" t="str">
        <f t="shared" si="27"/>
        <v>HY  12</v>
      </c>
    </row>
    <row r="97" spans="1:14" ht="14.25" customHeight="1" x14ac:dyDescent="0.3">
      <c r="A97" s="1" t="str">
        <f t="shared" si="26"/>
        <v>HY  13</v>
      </c>
      <c r="B97" s="3">
        <f t="shared" si="28"/>
        <v>94</v>
      </c>
      <c r="C97" s="1">
        <v>325</v>
      </c>
      <c r="D97" s="27" t="s">
        <v>1375</v>
      </c>
      <c r="E97" s="1" t="str">
        <f>+VLOOKUP($C97,MasterData!$B$4:$K$1003,2,"false")</f>
        <v>Tom</v>
      </c>
      <c r="F97" s="1" t="str">
        <f>+VLOOKUP($C97,MasterData!$B$4:$K$1003,3,"false")</f>
        <v>Brampton</v>
      </c>
      <c r="G97" s="1" t="str">
        <f>+VLOOKUP($C97,MasterData!$B$4:$K$1003,4,"false")</f>
        <v>HY</v>
      </c>
      <c r="H97" s="16" t="str">
        <f>+IF(ISNA(VLOOKUP($C97,MasterData!$B$4:$K$1003,5,"False")),"",VLOOKUP($C97,MasterData!$B$4:$K$1003,5,"False"))</f>
        <v>Sen</v>
      </c>
      <c r="I97" s="3" t="str">
        <f>+VLOOKUP($C97,MasterData!$B$4:$K$1003,6,"false")</f>
        <v>M</v>
      </c>
      <c r="J97" s="31" t="str">
        <f t="shared" si="25"/>
        <v>13</v>
      </c>
      <c r="K97" s="1" t="str">
        <f t="shared" si="27"/>
        <v>HY  13</v>
      </c>
    </row>
    <row r="98" spans="1:14" ht="14.25" customHeight="1" x14ac:dyDescent="0.3">
      <c r="A98" s="1" t="str">
        <f t="shared" si="26"/>
        <v>LEW  12</v>
      </c>
      <c r="B98" s="3">
        <f t="shared" si="28"/>
        <v>95</v>
      </c>
      <c r="C98" s="1">
        <v>443</v>
      </c>
      <c r="D98" s="27" t="s">
        <v>1376</v>
      </c>
      <c r="E98" s="1" t="str">
        <f>+VLOOKUP($C98,MasterData!$B$4:$K$1003,2,"false")</f>
        <v>Andrea</v>
      </c>
      <c r="F98" s="1" t="str">
        <f>+VLOOKUP($C98,MasterData!$B$4:$K$1003,3,"false")</f>
        <v>Sansottera</v>
      </c>
      <c r="G98" s="1" t="str">
        <f>+VLOOKUP($C98,MasterData!$B$4:$K$1003,4,"false")</f>
        <v>LEW</v>
      </c>
      <c r="H98" s="16" t="str">
        <f>+IF(ISNA(VLOOKUP($C98,MasterData!$B$4:$K$1003,5,"False")),"",VLOOKUP($C98,MasterData!$B$4:$K$1003,5,"False"))</f>
        <v>Sen</v>
      </c>
      <c r="I98" s="3" t="str">
        <f>+VLOOKUP($C98,MasterData!$B$4:$K$1003,6,"false")</f>
        <v>M</v>
      </c>
      <c r="J98" s="31" t="str">
        <f t="shared" si="25"/>
        <v>12</v>
      </c>
      <c r="K98" s="1" t="str">
        <f t="shared" si="27"/>
        <v>LEW  12</v>
      </c>
    </row>
    <row r="99" spans="1:14" ht="14.25" customHeight="1" x14ac:dyDescent="0.3">
      <c r="A99" s="1" t="str">
        <f t="shared" si="26"/>
        <v>CSS  3</v>
      </c>
      <c r="B99" s="3">
        <f t="shared" si="28"/>
        <v>96</v>
      </c>
      <c r="C99" s="1">
        <v>336</v>
      </c>
      <c r="D99" s="27" t="s">
        <v>1377</v>
      </c>
      <c r="E99" s="1" t="str">
        <f>+VLOOKUP($C99,MasterData!$B$4:$K$1003,2,"false")</f>
        <v>Mark</v>
      </c>
      <c r="F99" s="1" t="str">
        <f>+VLOOKUP($C99,MasterData!$B$4:$K$1003,3,"false")</f>
        <v>Warwick</v>
      </c>
      <c r="G99" s="1" t="str">
        <f>+VLOOKUP($C99,MasterData!$B$4:$K$1003,4,"false")</f>
        <v>CSS</v>
      </c>
      <c r="H99" s="16" t="str">
        <f>+IF(ISNA(VLOOKUP($C99,MasterData!$B$4:$K$1003,5,"False")),"",VLOOKUP($C99,MasterData!$B$4:$K$1003,5,"False"))</f>
        <v>Sen</v>
      </c>
      <c r="I99" s="3" t="str">
        <f>+VLOOKUP($C99,MasterData!$B$4:$K$1003,6,"false")</f>
        <v>M</v>
      </c>
      <c r="J99" s="31" t="str">
        <f t="shared" si="25"/>
        <v>3</v>
      </c>
      <c r="K99" s="1" t="str">
        <f t="shared" si="27"/>
        <v>CSS  3</v>
      </c>
    </row>
    <row r="100" spans="1:14" ht="14.25" customHeight="1" x14ac:dyDescent="0.3">
      <c r="A100" s="1" t="str">
        <f t="shared" si="26"/>
        <v>HY  14</v>
      </c>
      <c r="B100" s="3">
        <f t="shared" si="28"/>
        <v>97</v>
      </c>
      <c r="C100" s="1">
        <v>363</v>
      </c>
      <c r="D100" s="27" t="s">
        <v>1378</v>
      </c>
      <c r="E100" s="1" t="str">
        <f>+VLOOKUP($C100,MasterData!$B$4:$K$1003,2,"false")</f>
        <v>Jason</v>
      </c>
      <c r="F100" s="1" t="str">
        <f>+VLOOKUP($C100,MasterData!$B$4:$K$1003,3,"false")</f>
        <v>Wright</v>
      </c>
      <c r="G100" s="1" t="str">
        <f>+VLOOKUP($C100,MasterData!$B$4:$K$1003,4,"false")</f>
        <v>HY</v>
      </c>
      <c r="H100" s="16" t="str">
        <f>+IF(ISNA(VLOOKUP($C100,MasterData!$B$4:$K$1003,5,"False")),"",VLOOKUP($C100,MasterData!$B$4:$K$1003,5,"False"))</f>
        <v>Sen</v>
      </c>
      <c r="I100" s="3" t="str">
        <f>+VLOOKUP($C100,MasterData!$B$4:$K$1003,6,"false")</f>
        <v>M</v>
      </c>
      <c r="J100" s="31" t="str">
        <f t="shared" si="25"/>
        <v>14</v>
      </c>
      <c r="K100" s="1" t="str">
        <f t="shared" si="27"/>
        <v>HY  14</v>
      </c>
      <c r="N100" t="s">
        <v>205</v>
      </c>
    </row>
    <row r="101" spans="1:14" ht="14.25" customHeight="1" x14ac:dyDescent="0.3">
      <c r="A101" s="1" t="str">
        <f t="shared" si="26"/>
        <v>EAS  4</v>
      </c>
      <c r="B101" s="3">
        <f t="shared" si="28"/>
        <v>98</v>
      </c>
      <c r="C101" s="1">
        <v>429</v>
      </c>
      <c r="D101" s="27" t="s">
        <v>1379</v>
      </c>
      <c r="E101" s="1" t="str">
        <f>+VLOOKUP($C101,MasterData!$B$4:$K$1003,2,"false")</f>
        <v>Carlton</v>
      </c>
      <c r="F101" s="1" t="str">
        <f>+VLOOKUP($C101,MasterData!$B$4:$K$1003,3,"false")</f>
        <v>Spears</v>
      </c>
      <c r="G101" s="1" t="str">
        <f>+VLOOKUP($C101,MasterData!$B$4:$K$1003,4,"false")</f>
        <v>EAS</v>
      </c>
      <c r="H101" s="16" t="str">
        <f>+IF(ISNA(VLOOKUP($C101,MasterData!$B$4:$K$1003,5,"False")),"",VLOOKUP($C101,MasterData!$B$4:$K$1003,5,"False"))</f>
        <v>Sen</v>
      </c>
      <c r="I101" s="3" t="str">
        <f>+VLOOKUP($C101,MasterData!$B$4:$K$1003,6,"false")</f>
        <v>M</v>
      </c>
      <c r="J101" s="31" t="str">
        <f t="shared" si="25"/>
        <v>4</v>
      </c>
      <c r="K101" s="1" t="str">
        <f t="shared" si="27"/>
        <v>EAS  4</v>
      </c>
      <c r="N101" t="s">
        <v>201</v>
      </c>
    </row>
    <row r="102" spans="1:14" ht="14.25" customHeight="1" x14ac:dyDescent="0.3">
      <c r="A102" s="1" t="str">
        <f t="shared" si="26"/>
        <v>BR&amp;T  1</v>
      </c>
      <c r="B102" s="3">
        <f t="shared" si="28"/>
        <v>99</v>
      </c>
      <c r="C102" s="1">
        <v>449</v>
      </c>
      <c r="D102" s="27" t="s">
        <v>1380</v>
      </c>
      <c r="E102" s="1" t="str">
        <f>+VLOOKUP($C102,MasterData!$B$4:$K$1003,2,"false")</f>
        <v>Jeremy</v>
      </c>
      <c r="F102" s="1" t="str">
        <f>+VLOOKUP($C102,MasterData!$B$4:$K$1003,3,"false")</f>
        <v>Sankey</v>
      </c>
      <c r="G102" s="1" t="str">
        <f>+VLOOKUP($C102,MasterData!$B$4:$K$1003,4,"false")</f>
        <v>BR&amp;T</v>
      </c>
      <c r="H102" s="16" t="str">
        <f>+IF(ISNA(VLOOKUP($C102,MasterData!$B$4:$K$1003,5,"False")),"",VLOOKUP($C102,MasterData!$B$4:$K$1003,5,"False"))</f>
        <v>Sen</v>
      </c>
      <c r="I102" s="3" t="str">
        <f>+VLOOKUP($C102,MasterData!$B$4:$K$1003,6,"false")</f>
        <v>M</v>
      </c>
      <c r="J102" s="31" t="str">
        <f t="shared" si="25"/>
        <v>1</v>
      </c>
      <c r="K102" s="1" t="str">
        <f t="shared" si="27"/>
        <v>BR&amp;T  1</v>
      </c>
      <c r="N102" t="s">
        <v>202</v>
      </c>
    </row>
    <row r="103" spans="1:14" ht="14.25" customHeight="1" x14ac:dyDescent="0.3">
      <c r="A103" s="1" t="str">
        <f t="shared" si="26"/>
        <v>HBS  5</v>
      </c>
      <c r="B103" s="3">
        <f t="shared" si="28"/>
        <v>100</v>
      </c>
      <c r="C103" s="1">
        <v>397</v>
      </c>
      <c r="D103" s="27" t="s">
        <v>1381</v>
      </c>
      <c r="E103" s="1" t="str">
        <f>+VLOOKUP($C103,MasterData!$B$4:$K$1003,2,"false")</f>
        <v>Christopher</v>
      </c>
      <c r="F103" s="1" t="str">
        <f>+VLOOKUP($C103,MasterData!$B$4:$K$1003,3,"false")</f>
        <v>Lee</v>
      </c>
      <c r="G103" s="1" t="str">
        <f>+VLOOKUP($C103,MasterData!$B$4:$K$1003,4,"false")</f>
        <v>HBS</v>
      </c>
      <c r="H103" s="16" t="str">
        <f>+IF(ISNA(VLOOKUP($C103,MasterData!$B$4:$K$1003,5,"False")),"",VLOOKUP($C103,MasterData!$B$4:$K$1003,5,"False"))</f>
        <v>Sen</v>
      </c>
      <c r="I103" s="3" t="str">
        <f>+VLOOKUP($C103,MasterData!$B$4:$K$1003,6,"false")</f>
        <v>M</v>
      </c>
      <c r="J103" s="31" t="str">
        <f t="shared" si="25"/>
        <v>5</v>
      </c>
      <c r="K103" s="1" t="str">
        <f t="shared" si="27"/>
        <v>HBS  5</v>
      </c>
      <c r="N103" t="s">
        <v>203</v>
      </c>
    </row>
    <row r="104" spans="1:14" ht="14.25" customHeight="1" x14ac:dyDescent="0.3">
      <c r="A104" s="1" t="str">
        <f t="shared" si="26"/>
        <v>CSS  4</v>
      </c>
      <c r="B104" s="3">
        <f t="shared" si="28"/>
        <v>101</v>
      </c>
      <c r="C104" s="1">
        <v>340</v>
      </c>
      <c r="D104" s="27" t="s">
        <v>1382</v>
      </c>
      <c r="E104" s="1" t="str">
        <f>+VLOOKUP($C104,MasterData!$B$4:$K$1003,2,"false")</f>
        <v>Martyn</v>
      </c>
      <c r="F104" s="1" t="str">
        <f>+VLOOKUP($C104,MasterData!$B$4:$K$1003,3,"false")</f>
        <v>Flint</v>
      </c>
      <c r="G104" s="1" t="str">
        <f>+VLOOKUP($C104,MasterData!$B$4:$K$1003,4,"false")</f>
        <v>CSS</v>
      </c>
      <c r="H104" s="16" t="str">
        <f>+IF(ISNA(VLOOKUP($C104,MasterData!$B$4:$K$1003,5,"False")),"",VLOOKUP($C104,MasterData!$B$4:$K$1003,5,"False"))</f>
        <v>Sen</v>
      </c>
      <c r="I104" s="3" t="str">
        <f>+VLOOKUP($C104,MasterData!$B$4:$K$1003,6,"false")</f>
        <v>M</v>
      </c>
      <c r="J104" s="31" t="str">
        <f t="shared" si="25"/>
        <v>4</v>
      </c>
      <c r="K104" s="1" t="str">
        <f t="shared" si="27"/>
        <v>CSS  4</v>
      </c>
      <c r="N104" t="s">
        <v>492</v>
      </c>
    </row>
    <row r="105" spans="1:14" ht="14.25" customHeight="1" x14ac:dyDescent="0.3">
      <c r="A105" s="1" t="str">
        <f t="shared" ref="A105:A112" si="29">+K105</f>
        <v>B&amp;H  7</v>
      </c>
      <c r="B105" s="3">
        <f t="shared" si="28"/>
        <v>102</v>
      </c>
      <c r="C105" s="1">
        <v>437</v>
      </c>
      <c r="D105" s="27" t="s">
        <v>1383</v>
      </c>
      <c r="E105" s="1" t="str">
        <f>+VLOOKUP($C105,MasterData!$B$4:$K$1003,2,"false")</f>
        <v>Andy</v>
      </c>
      <c r="F105" s="1" t="str">
        <f>+VLOOKUP($C105,MasterData!$B$4:$K$1003,3,"false")</f>
        <v>Mitchelson</v>
      </c>
      <c r="G105" s="1" t="str">
        <f>+VLOOKUP($C105,MasterData!$B$4:$K$1003,4,"false")</f>
        <v>B&amp;H</v>
      </c>
      <c r="H105" s="16" t="str">
        <f>+IF(ISNA(VLOOKUP($C105,MasterData!$B$4:$K$1003,5,"False")),"",VLOOKUP($C105,MasterData!$B$4:$K$1003,5,"False"))</f>
        <v>Sen</v>
      </c>
      <c r="I105" s="3" t="str">
        <f>+VLOOKUP($C105,MasterData!$B$4:$K$1003,6,"false")</f>
        <v>M</v>
      </c>
      <c r="J105" s="31" t="str">
        <f t="shared" ref="J105:J112" si="30">TEXT(SUMPRODUCT(--(G105=$G$4:$G$598),--(B105&gt;$B$4:$B$598))+1,0)</f>
        <v>7</v>
      </c>
      <c r="K105" s="1" t="str">
        <f t="shared" ref="K105:K112" si="31">+G105&amp;"  "&amp;J105</f>
        <v>B&amp;H  7</v>
      </c>
      <c r="N105" t="s">
        <v>498</v>
      </c>
    </row>
    <row r="106" spans="1:14" ht="14.25" customHeight="1" x14ac:dyDescent="0.3">
      <c r="A106" s="1" t="str">
        <f t="shared" si="29"/>
        <v>CHI  5</v>
      </c>
      <c r="B106" s="3">
        <f t="shared" si="28"/>
        <v>103</v>
      </c>
      <c r="C106" s="1">
        <v>445</v>
      </c>
      <c r="D106" s="27" t="s">
        <v>1384</v>
      </c>
      <c r="E106" s="1" t="str">
        <f>+VLOOKUP($C106,MasterData!$B$4:$K$1003,2,"false")</f>
        <v>Tim</v>
      </c>
      <c r="F106" s="1" t="str">
        <f>+VLOOKUP($C106,MasterData!$B$4:$K$1003,3,"false")</f>
        <v>Brown</v>
      </c>
      <c r="G106" s="1" t="str">
        <f>+VLOOKUP($C106,MasterData!$B$4:$K$1003,4,"false")</f>
        <v>CHI</v>
      </c>
      <c r="H106" s="16" t="str">
        <f>+IF(ISNA(VLOOKUP($C106,MasterData!$B$4:$K$1003,5,"False")),"",VLOOKUP($C106,MasterData!$B$4:$K$1003,5,"False"))</f>
        <v>Sen</v>
      </c>
      <c r="I106" s="3" t="str">
        <f>+VLOOKUP($C106,MasterData!$B$4:$K$1003,6,"false")</f>
        <v>M</v>
      </c>
      <c r="J106" s="31" t="str">
        <f t="shared" si="30"/>
        <v>5</v>
      </c>
      <c r="K106" s="1" t="str">
        <f t="shared" si="31"/>
        <v>CHI  5</v>
      </c>
      <c r="N106" t="s">
        <v>483</v>
      </c>
    </row>
    <row r="107" spans="1:14" ht="14.25" customHeight="1" x14ac:dyDescent="0.3">
      <c r="A107" s="1" t="str">
        <f t="shared" si="29"/>
        <v>GRR  1</v>
      </c>
      <c r="B107" s="3">
        <f t="shared" si="28"/>
        <v>104</v>
      </c>
      <c r="C107" s="1">
        <v>442</v>
      </c>
      <c r="D107" s="27" t="s">
        <v>1385</v>
      </c>
      <c r="E107" s="1" t="str">
        <f>+VLOOKUP($C107,MasterData!$B$4:$K$1003,2,"false")</f>
        <v>Reg</v>
      </c>
      <c r="F107" s="1" t="str">
        <f>+VLOOKUP($C107,MasterData!$B$4:$K$1003,3,"false")</f>
        <v>Shirley</v>
      </c>
      <c r="G107" s="1" t="str">
        <f>+VLOOKUP($C107,MasterData!$B$4:$K$1003,4,"false")</f>
        <v>GRR</v>
      </c>
      <c r="H107" s="16" t="str">
        <f>+IF(ISNA(VLOOKUP($C107,MasterData!$B$4:$K$1003,5,"False")),"",VLOOKUP($C107,MasterData!$B$4:$K$1003,5,"False"))</f>
        <v>Sen</v>
      </c>
      <c r="I107" s="3" t="str">
        <f>+VLOOKUP($C107,MasterData!$B$4:$K$1003,6,"false")</f>
        <v>M</v>
      </c>
      <c r="J107" s="31" t="str">
        <f t="shared" si="30"/>
        <v>1</v>
      </c>
      <c r="K107" s="1" t="str">
        <f t="shared" si="31"/>
        <v>GRR  1</v>
      </c>
      <c r="N107" t="s">
        <v>506</v>
      </c>
    </row>
    <row r="108" spans="1:14" ht="14.25" customHeight="1" x14ac:dyDescent="0.3">
      <c r="A108" s="1" t="str">
        <f t="shared" si="29"/>
        <v>HY  15</v>
      </c>
      <c r="B108" s="3">
        <f t="shared" si="28"/>
        <v>105</v>
      </c>
      <c r="C108" s="1">
        <v>372</v>
      </c>
      <c r="D108" s="27" t="s">
        <v>1386</v>
      </c>
      <c r="E108" s="1" t="str">
        <f>+VLOOKUP($C108,MasterData!$B$4:$K$1003,2,"false")</f>
        <v>Paul</v>
      </c>
      <c r="F108" s="1" t="str">
        <f>+VLOOKUP($C108,MasterData!$B$4:$K$1003,3,"false")</f>
        <v>Baxter</v>
      </c>
      <c r="G108" s="1" t="str">
        <f>+VLOOKUP($C108,MasterData!$B$4:$K$1003,4,"false")</f>
        <v>HY</v>
      </c>
      <c r="H108" s="16" t="str">
        <f>+IF(ISNA(VLOOKUP($C108,MasterData!$B$4:$K$1003,5,"False")),"",VLOOKUP($C108,MasterData!$B$4:$K$1003,5,"False"))</f>
        <v>Sen</v>
      </c>
      <c r="I108" s="3" t="str">
        <f>+VLOOKUP($C108,MasterData!$B$4:$K$1003,6,"false")</f>
        <v>M</v>
      </c>
      <c r="J108" s="31" t="str">
        <f t="shared" si="30"/>
        <v>15</v>
      </c>
      <c r="K108" s="1" t="str">
        <f t="shared" si="31"/>
        <v>HY  15</v>
      </c>
      <c r="N108" t="s">
        <v>1009</v>
      </c>
    </row>
    <row r="109" spans="1:14" ht="14.25" customHeight="1" x14ac:dyDescent="0.3">
      <c r="A109" s="1" t="str">
        <f t="shared" si="29"/>
        <v>EAS  5</v>
      </c>
      <c r="B109" s="3">
        <f t="shared" si="28"/>
        <v>106</v>
      </c>
      <c r="C109" s="1">
        <v>354</v>
      </c>
      <c r="D109" s="27" t="s">
        <v>1387</v>
      </c>
      <c r="E109" s="1" t="str">
        <f>+VLOOKUP($C109,MasterData!$B$4:$K$1003,2,"false")</f>
        <v>Mike</v>
      </c>
      <c r="F109" s="1" t="str">
        <f>+VLOOKUP($C109,MasterData!$B$4:$K$1003,3,"false")</f>
        <v>Thompson</v>
      </c>
      <c r="G109" s="1" t="str">
        <f>+VLOOKUP($C109,MasterData!$B$4:$K$1003,4,"false")</f>
        <v>EAS</v>
      </c>
      <c r="H109" s="16" t="str">
        <f>+IF(ISNA(VLOOKUP($C109,MasterData!$B$4:$K$1003,5,"False")),"",VLOOKUP($C109,MasterData!$B$4:$K$1003,5,"False"))</f>
        <v>Sen</v>
      </c>
      <c r="I109" s="3" t="str">
        <f>+VLOOKUP($C109,MasterData!$B$4:$K$1003,6,"false")</f>
        <v>M</v>
      </c>
      <c r="J109" s="31" t="str">
        <f t="shared" si="30"/>
        <v>5</v>
      </c>
      <c r="K109" s="1" t="str">
        <f t="shared" si="31"/>
        <v>EAS  5</v>
      </c>
      <c r="N109" t="s">
        <v>496</v>
      </c>
    </row>
    <row r="110" spans="1:14" ht="14.25" customHeight="1" x14ac:dyDescent="0.3">
      <c r="A110" s="1" t="str">
        <f t="shared" si="29"/>
        <v>HBS  6</v>
      </c>
      <c r="B110" s="3">
        <f t="shared" si="28"/>
        <v>107</v>
      </c>
      <c r="C110" s="1">
        <v>423</v>
      </c>
      <c r="D110" s="27" t="s">
        <v>1388</v>
      </c>
      <c r="E110" s="1" t="str">
        <f>+VLOOKUP($C110,MasterData!$B$4:$K$1003,2,"false")</f>
        <v>Stewart</v>
      </c>
      <c r="F110" s="1" t="str">
        <f>+VLOOKUP($C110,MasterData!$B$4:$K$1003,3,"false")</f>
        <v>Mackman</v>
      </c>
      <c r="G110" s="1" t="str">
        <f>+VLOOKUP($C110,MasterData!$B$4:$K$1003,4,"false")</f>
        <v>HBS</v>
      </c>
      <c r="H110" s="16" t="str">
        <f>+IF(ISNA(VLOOKUP($C110,MasterData!$B$4:$K$1003,5,"False")),"",VLOOKUP($C110,MasterData!$B$4:$K$1003,5,"False"))</f>
        <v>Sen</v>
      </c>
      <c r="I110" s="3" t="str">
        <f>+VLOOKUP($C110,MasterData!$B$4:$K$1003,6,"false")</f>
        <v>M</v>
      </c>
      <c r="J110" s="31" t="str">
        <f t="shared" si="30"/>
        <v>6</v>
      </c>
      <c r="K110" s="1" t="str">
        <f t="shared" si="31"/>
        <v>HBS  6</v>
      </c>
      <c r="N110" t="s">
        <v>206</v>
      </c>
    </row>
    <row r="111" spans="1:14" ht="14.25" customHeight="1" x14ac:dyDescent="0.3">
      <c r="A111" s="1" t="str">
        <f t="shared" si="29"/>
        <v>HY  16</v>
      </c>
      <c r="B111" s="3">
        <f t="shared" si="28"/>
        <v>108</v>
      </c>
      <c r="C111" s="1">
        <v>319</v>
      </c>
      <c r="D111" s="27" t="s">
        <v>1389</v>
      </c>
      <c r="E111" s="1" t="str">
        <f>+VLOOKUP($C111,MasterData!$B$4:$K$1003,2,"false")</f>
        <v>Thomas</v>
      </c>
      <c r="F111" s="1" t="str">
        <f>+VLOOKUP($C111,MasterData!$B$4:$K$1003,3,"false")</f>
        <v>Gough</v>
      </c>
      <c r="G111" s="1" t="str">
        <f>+VLOOKUP($C111,MasterData!$B$4:$K$1003,4,"false")</f>
        <v>HY</v>
      </c>
      <c r="H111" s="16" t="str">
        <f>+IF(ISNA(VLOOKUP($C111,MasterData!$B$4:$K$1003,5,"False")),"",VLOOKUP($C111,MasterData!$B$4:$K$1003,5,"False"))</f>
        <v>Sen</v>
      </c>
      <c r="I111" s="3" t="str">
        <f>+VLOOKUP($C111,MasterData!$B$4:$K$1003,6,"false")</f>
        <v>M</v>
      </c>
      <c r="J111" s="31" t="str">
        <f t="shared" si="30"/>
        <v>16</v>
      </c>
      <c r="K111" s="1" t="str">
        <f t="shared" si="31"/>
        <v>HY  16</v>
      </c>
      <c r="N111" t="s">
        <v>209</v>
      </c>
    </row>
    <row r="112" spans="1:14" ht="14.25" customHeight="1" x14ac:dyDescent="0.3">
      <c r="A112" s="1" t="str">
        <f t="shared" si="29"/>
        <v>CHI  6</v>
      </c>
      <c r="B112" s="3">
        <f t="shared" si="28"/>
        <v>109</v>
      </c>
      <c r="C112" s="1">
        <v>440</v>
      </c>
      <c r="D112" s="27" t="s">
        <v>1390</v>
      </c>
      <c r="E112" s="1" t="str">
        <f>+VLOOKUP($C112,MasterData!$B$4:$K$1003,2,"false")</f>
        <v>Peter</v>
      </c>
      <c r="F112" s="1" t="str">
        <f>+VLOOKUP($C112,MasterData!$B$4:$K$1003,3,"false")</f>
        <v>Anderson</v>
      </c>
      <c r="G112" s="1" t="str">
        <f>+VLOOKUP($C112,MasterData!$B$4:$K$1003,4,"false")</f>
        <v>CHI</v>
      </c>
      <c r="H112" s="16" t="str">
        <f>+IF(ISNA(VLOOKUP($C112,MasterData!$B$4:$K$1003,5,"False")),"",VLOOKUP($C112,MasterData!$B$4:$K$1003,5,"False"))</f>
        <v>Sen</v>
      </c>
      <c r="I112" s="3" t="str">
        <f>+VLOOKUP($C112,MasterData!$B$4:$K$1003,6,"false")</f>
        <v>M</v>
      </c>
      <c r="J112" s="31" t="str">
        <f t="shared" si="30"/>
        <v>6</v>
      </c>
      <c r="K112" s="1" t="str">
        <f t="shared" si="31"/>
        <v>CHI  6</v>
      </c>
      <c r="N112" t="s">
        <v>611</v>
      </c>
    </row>
    <row r="113" spans="1:17" ht="14.25" customHeight="1" x14ac:dyDescent="0.3">
      <c r="A113" s="1"/>
      <c r="B113" s="3"/>
      <c r="C113" s="1"/>
      <c r="D113" s="27"/>
      <c r="E113" s="1"/>
      <c r="F113" s="1"/>
      <c r="G113" s="1"/>
      <c r="H113" s="16"/>
      <c r="I113" s="3"/>
      <c r="J113" s="31"/>
      <c r="K113" s="1"/>
      <c r="N113" t="s">
        <v>656</v>
      </c>
    </row>
    <row r="114" spans="1:17" ht="14.25" customHeight="1" x14ac:dyDescent="0.3">
      <c r="A114" s="1"/>
      <c r="B114" s="3"/>
      <c r="D114" s="27"/>
      <c r="E114" s="1"/>
      <c r="F114" s="1"/>
      <c r="G114" s="1"/>
      <c r="H114" s="16"/>
      <c r="I114" s="3"/>
      <c r="J114" s="31"/>
      <c r="K114" s="1"/>
      <c r="N114" t="s">
        <v>217</v>
      </c>
    </row>
    <row r="115" spans="1:17" ht="14.25" customHeight="1" x14ac:dyDescent="0.3">
      <c r="A115" s="1"/>
      <c r="B115" s="3"/>
      <c r="D115" s="27"/>
      <c r="E115" s="1"/>
      <c r="F115" s="1"/>
      <c r="G115" s="1"/>
      <c r="H115" s="16"/>
      <c r="I115" s="3"/>
      <c r="J115" s="31"/>
      <c r="K115" s="1"/>
      <c r="N115" t="s">
        <v>204</v>
      </c>
    </row>
    <row r="116" spans="1:17" ht="14.25" customHeight="1" x14ac:dyDescent="0.3">
      <c r="A116" s="1"/>
      <c r="B116" s="3"/>
      <c r="D116" s="27"/>
      <c r="E116" s="1"/>
      <c r="F116" s="1"/>
      <c r="G116" s="1"/>
      <c r="H116" s="16"/>
      <c r="I116" s="3"/>
      <c r="J116" s="31"/>
      <c r="K116" s="1"/>
      <c r="N116" t="s">
        <v>695</v>
      </c>
    </row>
    <row r="117" spans="1:17" ht="14.25" customHeight="1" x14ac:dyDescent="0.3">
      <c r="A117" s="1"/>
      <c r="B117" s="3"/>
      <c r="D117" s="27"/>
      <c r="E117" s="1"/>
      <c r="F117" s="1"/>
      <c r="G117" s="1"/>
      <c r="H117" s="16"/>
      <c r="I117" s="3"/>
      <c r="J117" s="31"/>
      <c r="K117" s="1"/>
      <c r="N117" t="s">
        <v>634</v>
      </c>
    </row>
    <row r="118" spans="1:17" ht="14.25" customHeight="1" x14ac:dyDescent="0.3">
      <c r="A118" s="1"/>
      <c r="B118" s="3"/>
      <c r="D118" s="27"/>
      <c r="E118" s="1"/>
      <c r="F118" s="1"/>
      <c r="G118" s="1"/>
      <c r="H118" s="16"/>
      <c r="I118" s="3"/>
      <c r="J118" s="31"/>
      <c r="K118" s="1"/>
      <c r="N118" t="s">
        <v>575</v>
      </c>
    </row>
    <row r="119" spans="1:17" ht="14.25" customHeight="1" x14ac:dyDescent="0.3">
      <c r="A119" s="1"/>
      <c r="B119" s="3"/>
      <c r="D119" s="27"/>
      <c r="E119" s="1"/>
      <c r="F119" s="1"/>
      <c r="G119" s="1"/>
      <c r="H119" s="16"/>
      <c r="I119" s="3"/>
      <c r="J119" s="31"/>
      <c r="K119" s="1"/>
      <c r="N119" t="s">
        <v>641</v>
      </c>
    </row>
    <row r="120" spans="1:17" ht="14.25" customHeight="1" x14ac:dyDescent="0.3">
      <c r="A120" s="1"/>
      <c r="B120" s="3"/>
      <c r="D120" s="27"/>
      <c r="E120" s="1"/>
      <c r="F120" s="1"/>
      <c r="G120" s="1"/>
      <c r="H120" s="16"/>
      <c r="I120" s="3"/>
      <c r="J120" s="31"/>
      <c r="K120" s="1"/>
    </row>
    <row r="121" spans="1:17" ht="14.25" customHeight="1" x14ac:dyDescent="0.3">
      <c r="A121" s="1"/>
      <c r="B121" s="3"/>
      <c r="D121" s="27"/>
      <c r="E121" s="1"/>
      <c r="F121" s="1"/>
      <c r="G121" s="1"/>
      <c r="H121" s="16"/>
      <c r="I121" s="3"/>
      <c r="J121" s="31"/>
      <c r="K121" s="1"/>
    </row>
    <row r="122" spans="1:17" ht="14.25" customHeight="1" x14ac:dyDescent="0.3">
      <c r="A122" s="1"/>
      <c r="B122" s="3"/>
      <c r="D122" s="27"/>
      <c r="E122" s="1"/>
      <c r="F122" s="1"/>
      <c r="G122" s="1"/>
      <c r="H122" s="16"/>
      <c r="I122" s="3"/>
      <c r="J122" s="31"/>
      <c r="K122" s="1"/>
    </row>
    <row r="123" spans="1:17" ht="14.25" customHeight="1" x14ac:dyDescent="0.3">
      <c r="A123" s="1"/>
      <c r="B123" s="3"/>
      <c r="D123" s="27"/>
      <c r="E123" s="1"/>
      <c r="F123" s="1"/>
      <c r="G123" s="1"/>
      <c r="H123" s="16"/>
      <c r="I123" s="3"/>
      <c r="J123" s="31"/>
      <c r="K123" s="1"/>
    </row>
    <row r="124" spans="1:17" ht="14.25" customHeight="1" x14ac:dyDescent="0.3">
      <c r="A124" s="1"/>
      <c r="B124" s="3"/>
      <c r="D124" s="27"/>
      <c r="E124" s="1"/>
      <c r="F124" s="1"/>
      <c r="G124" s="1"/>
      <c r="H124" s="16"/>
      <c r="I124" s="3"/>
      <c r="J124" s="31"/>
      <c r="K124" s="1"/>
    </row>
    <row r="125" spans="1:17" ht="14.25" customHeight="1" x14ac:dyDescent="0.3">
      <c r="A125" s="1"/>
      <c r="B125" s="3"/>
      <c r="D125" s="27"/>
      <c r="E125" s="1"/>
      <c r="F125" s="1"/>
      <c r="G125" s="1"/>
      <c r="H125" s="16"/>
      <c r="I125" s="3"/>
      <c r="J125" s="31"/>
      <c r="K125" s="1"/>
    </row>
    <row r="126" spans="1:17" ht="14.25" customHeight="1" x14ac:dyDescent="0.3">
      <c r="A126" s="1"/>
      <c r="B126" s="3"/>
      <c r="D126" s="27"/>
      <c r="E126" s="1"/>
      <c r="F126" s="1"/>
      <c r="G126" s="1"/>
      <c r="H126" s="16"/>
      <c r="I126" s="3"/>
      <c r="J126" s="31"/>
      <c r="K126" s="1"/>
      <c r="O126" s="1"/>
      <c r="P126" s="1"/>
      <c r="Q126" s="1"/>
    </row>
    <row r="127" spans="1:17" ht="14.25" customHeight="1" x14ac:dyDescent="0.3">
      <c r="A127" s="1"/>
      <c r="B127" s="3"/>
      <c r="D127" s="27"/>
      <c r="E127" s="1"/>
      <c r="F127" s="1"/>
      <c r="G127" s="1"/>
      <c r="H127" s="16"/>
      <c r="I127" s="3"/>
      <c r="J127" s="31"/>
      <c r="K127" s="1"/>
    </row>
    <row r="128" spans="1:17" ht="14.25" customHeight="1" x14ac:dyDescent="0.3">
      <c r="A128" s="1"/>
      <c r="B128" s="3"/>
      <c r="D128" s="27"/>
      <c r="E128" s="1"/>
      <c r="F128" s="1"/>
      <c r="G128" s="1"/>
      <c r="H128" s="16"/>
      <c r="I128" s="3"/>
      <c r="J128" s="31"/>
      <c r="K128" s="1"/>
    </row>
    <row r="129" spans="1:11" ht="14.25" customHeight="1" x14ac:dyDescent="0.3">
      <c r="A129" s="1"/>
      <c r="B129" s="3"/>
      <c r="D129" s="27"/>
      <c r="E129" s="1"/>
      <c r="F129" s="1"/>
      <c r="G129" s="1"/>
      <c r="H129" s="16"/>
      <c r="I129" s="3"/>
      <c r="J129" s="31"/>
      <c r="K129" s="1"/>
    </row>
    <row r="130" spans="1:11" ht="14.25" customHeight="1" x14ac:dyDescent="0.3">
      <c r="A130" s="1"/>
      <c r="B130" s="3"/>
      <c r="D130" s="27"/>
      <c r="E130" s="1"/>
      <c r="F130" s="1"/>
      <c r="G130" s="1"/>
      <c r="H130" s="16"/>
      <c r="I130" s="3"/>
      <c r="J130" s="31"/>
      <c r="K130" s="1"/>
    </row>
    <row r="131" spans="1:11" ht="14.25" customHeight="1" x14ac:dyDescent="0.3">
      <c r="A131" s="1"/>
      <c r="B131" s="3"/>
      <c r="D131" s="27"/>
      <c r="E131" s="1"/>
      <c r="F131" s="1"/>
      <c r="G131" s="1"/>
      <c r="H131" s="16"/>
      <c r="I131" s="3"/>
      <c r="J131" s="31"/>
      <c r="K131" s="1"/>
    </row>
    <row r="132" spans="1:11" ht="14.25" customHeight="1" x14ac:dyDescent="0.3">
      <c r="A132" s="1"/>
      <c r="B132" s="3"/>
      <c r="D132" s="27"/>
      <c r="E132" s="1"/>
      <c r="F132" s="1"/>
      <c r="G132" s="1"/>
      <c r="H132" s="16"/>
      <c r="I132" s="3"/>
      <c r="J132" s="31"/>
      <c r="K132" s="1"/>
    </row>
    <row r="133" spans="1:11" ht="14.25" customHeight="1" x14ac:dyDescent="0.3">
      <c r="A133" s="1"/>
      <c r="B133" s="3"/>
      <c r="D133" s="27"/>
      <c r="E133" s="1"/>
      <c r="F133" s="1"/>
      <c r="G133" s="1"/>
      <c r="H133" s="16"/>
      <c r="I133" s="3"/>
      <c r="J133" s="31"/>
      <c r="K133" s="1"/>
    </row>
    <row r="134" spans="1:11" ht="14.25" customHeight="1" x14ac:dyDescent="0.3">
      <c r="A134" s="1"/>
      <c r="B134" s="3"/>
      <c r="D134" s="27"/>
      <c r="E134" s="1"/>
      <c r="F134" s="1"/>
      <c r="G134" s="1"/>
      <c r="H134" s="16"/>
      <c r="I134" s="3"/>
      <c r="J134" s="31"/>
      <c r="K134" s="1"/>
    </row>
    <row r="135" spans="1:11" ht="14.25" customHeight="1" x14ac:dyDescent="0.3">
      <c r="A135" s="1"/>
      <c r="B135" s="3"/>
      <c r="D135" s="27"/>
      <c r="E135" s="1"/>
      <c r="F135" s="1"/>
      <c r="G135" s="1"/>
      <c r="H135" s="16"/>
      <c r="I135" s="3"/>
      <c r="J135" s="31"/>
      <c r="K135" s="1"/>
    </row>
    <row r="136" spans="1:11" ht="14.25" customHeight="1" x14ac:dyDescent="0.3">
      <c r="A136" s="1"/>
      <c r="B136" s="3"/>
      <c r="D136" s="27"/>
      <c r="E136" s="1"/>
      <c r="F136" s="1"/>
      <c r="G136" s="1"/>
      <c r="H136" s="16"/>
      <c r="I136" s="3"/>
      <c r="J136" s="31"/>
      <c r="K136" s="1"/>
    </row>
    <row r="137" spans="1:11" ht="14.25" customHeight="1" x14ac:dyDescent="0.3">
      <c r="A137" s="1"/>
      <c r="B137" s="3"/>
      <c r="D137" s="27"/>
      <c r="E137" s="1"/>
      <c r="F137" s="1"/>
      <c r="G137" s="1"/>
      <c r="H137" s="16"/>
      <c r="I137" s="3"/>
      <c r="J137" s="31"/>
      <c r="K137" s="1"/>
    </row>
    <row r="138" spans="1:11" ht="14.25" customHeight="1" x14ac:dyDescent="0.3">
      <c r="A138" s="1"/>
      <c r="B138" s="3"/>
      <c r="D138" s="27"/>
      <c r="E138" s="1"/>
      <c r="F138" s="1"/>
      <c r="G138" s="1"/>
      <c r="H138" s="16"/>
      <c r="I138" s="3"/>
      <c r="J138" s="31"/>
      <c r="K138" s="1"/>
    </row>
    <row r="139" spans="1:11" ht="14.25" customHeight="1" x14ac:dyDescent="0.3">
      <c r="A139" s="1"/>
      <c r="B139" s="3"/>
      <c r="D139" s="27"/>
      <c r="E139" s="1"/>
      <c r="F139" s="1"/>
      <c r="G139" s="1"/>
      <c r="H139" s="16"/>
      <c r="I139" s="3"/>
      <c r="J139" s="31"/>
      <c r="K139" s="1"/>
    </row>
    <row r="140" spans="1:11" ht="14.25" customHeight="1" x14ac:dyDescent="0.3">
      <c r="A140" s="1"/>
      <c r="B140" s="3"/>
      <c r="D140" s="27"/>
      <c r="E140" s="1"/>
      <c r="F140" s="1"/>
      <c r="G140" s="1"/>
      <c r="H140" s="16"/>
      <c r="I140" s="3"/>
      <c r="J140" s="31"/>
      <c r="K140" s="1"/>
    </row>
    <row r="141" spans="1:11" ht="14.25" customHeight="1" x14ac:dyDescent="0.3">
      <c r="A141" s="1"/>
      <c r="B141" s="3"/>
      <c r="D141" s="27"/>
      <c r="E141" s="1"/>
      <c r="F141" s="1"/>
      <c r="G141" s="1"/>
      <c r="H141" s="16"/>
      <c r="I141" s="3"/>
      <c r="J141" s="31"/>
      <c r="K141" s="1"/>
    </row>
    <row r="142" spans="1:11" ht="14.25" customHeight="1" x14ac:dyDescent="0.3">
      <c r="A142" s="1"/>
      <c r="B142" s="3"/>
      <c r="D142" s="27"/>
      <c r="E142" s="1"/>
      <c r="F142" s="1"/>
      <c r="G142" s="1"/>
      <c r="H142" s="16"/>
      <c r="I142" s="3"/>
      <c r="J142" s="31"/>
      <c r="K142" s="1"/>
    </row>
    <row r="143" spans="1:11" ht="14.25" customHeight="1" x14ac:dyDescent="0.3">
      <c r="A143" s="1"/>
      <c r="B143" s="3"/>
      <c r="D143" s="27"/>
      <c r="E143" s="1"/>
      <c r="F143" s="1"/>
      <c r="G143" s="1"/>
      <c r="H143" s="16"/>
      <c r="I143" s="3"/>
      <c r="J143" s="31"/>
      <c r="K143" s="1"/>
    </row>
    <row r="144" spans="1:11" ht="14.25" customHeight="1" x14ac:dyDescent="0.3">
      <c r="A144" s="1"/>
      <c r="B144" s="3"/>
      <c r="D144" s="27"/>
      <c r="E144" s="1"/>
      <c r="F144" s="1"/>
      <c r="G144" s="1"/>
      <c r="H144" s="16"/>
      <c r="I144" s="3"/>
      <c r="J144" s="31"/>
      <c r="K144" s="1"/>
    </row>
    <row r="145" spans="1:11" ht="14.25" customHeight="1" x14ac:dyDescent="0.3">
      <c r="A145" s="1"/>
      <c r="B145" s="3"/>
      <c r="D145" s="27"/>
      <c r="E145" s="1"/>
      <c r="F145" s="1"/>
      <c r="G145" s="1"/>
      <c r="H145" s="16"/>
      <c r="I145" s="3"/>
      <c r="J145" s="31"/>
      <c r="K145" s="1"/>
    </row>
    <row r="146" spans="1:11" ht="14.25" customHeight="1" x14ac:dyDescent="0.3">
      <c r="A146" s="1"/>
      <c r="B146" s="3"/>
      <c r="D146" s="27"/>
      <c r="E146" s="1"/>
      <c r="F146" s="1"/>
      <c r="G146" s="1"/>
      <c r="H146" s="16"/>
      <c r="I146" s="3"/>
      <c r="J146" s="31"/>
      <c r="K146" s="1"/>
    </row>
    <row r="147" spans="1:11" ht="14.25" customHeight="1" x14ac:dyDescent="0.3">
      <c r="A147" s="1"/>
      <c r="B147" s="3"/>
      <c r="D147" s="27"/>
      <c r="E147" s="1"/>
      <c r="F147" s="1"/>
      <c r="G147" s="1"/>
      <c r="H147" s="16"/>
      <c r="I147" s="3"/>
      <c r="J147" s="31"/>
      <c r="K147" s="1"/>
    </row>
    <row r="148" spans="1:11" ht="14.25" customHeight="1" x14ac:dyDescent="0.3">
      <c r="A148" s="1"/>
      <c r="B148" s="3"/>
      <c r="D148" s="27"/>
      <c r="E148" s="1"/>
      <c r="F148" s="1"/>
      <c r="G148" s="1"/>
      <c r="H148" s="16"/>
      <c r="I148" s="3"/>
      <c r="J148" s="31"/>
      <c r="K148" s="1"/>
    </row>
    <row r="149" spans="1:11" ht="14.25" customHeight="1" x14ac:dyDescent="0.3">
      <c r="A149" s="1"/>
      <c r="B149" s="3"/>
      <c r="D149" s="27"/>
      <c r="E149" s="1"/>
      <c r="F149" s="1"/>
      <c r="G149" s="1"/>
      <c r="H149" s="16"/>
      <c r="I149" s="3"/>
      <c r="J149" s="31"/>
      <c r="K149" s="1"/>
    </row>
    <row r="150" spans="1:11" ht="14.25" customHeight="1" x14ac:dyDescent="0.3">
      <c r="A150" s="1"/>
      <c r="B150" s="3"/>
      <c r="D150" s="27"/>
      <c r="E150" s="1"/>
      <c r="F150" s="1"/>
      <c r="G150" s="1"/>
      <c r="H150" s="16"/>
      <c r="I150" s="3"/>
      <c r="J150" s="31"/>
      <c r="K150" s="1"/>
    </row>
    <row r="151" spans="1:11" ht="14.25" customHeight="1" x14ac:dyDescent="0.3">
      <c r="A151" s="1"/>
      <c r="B151" s="3"/>
      <c r="D151" s="27"/>
      <c r="E151" s="1"/>
      <c r="F151" s="1"/>
      <c r="G151" s="1"/>
      <c r="H151" s="16"/>
      <c r="I151" s="3"/>
      <c r="J151" s="31"/>
      <c r="K151" s="1"/>
    </row>
    <row r="152" spans="1:11" ht="14.25" customHeight="1" x14ac:dyDescent="0.3">
      <c r="A152" s="1"/>
      <c r="B152" s="3"/>
      <c r="D152" s="27"/>
      <c r="E152" s="1"/>
      <c r="F152" s="1"/>
      <c r="G152" s="1"/>
      <c r="H152" s="16"/>
      <c r="I152" s="3"/>
      <c r="J152" s="31"/>
      <c r="K152" s="1"/>
    </row>
    <row r="153" spans="1:11" ht="14.25" customHeight="1" x14ac:dyDescent="0.3">
      <c r="A153" s="1"/>
      <c r="B153" s="3"/>
      <c r="D153" s="27"/>
      <c r="E153" s="1"/>
      <c r="F153" s="1"/>
      <c r="G153" s="1"/>
      <c r="H153" s="16"/>
      <c r="I153" s="3"/>
      <c r="J153" s="31"/>
      <c r="K153" s="1"/>
    </row>
    <row r="154" spans="1:11" ht="14.25" customHeight="1" x14ac:dyDescent="0.3">
      <c r="A154" s="1"/>
      <c r="B154" s="3"/>
      <c r="C154" s="29"/>
      <c r="D154" s="27"/>
      <c r="E154" s="1"/>
      <c r="F154" s="1"/>
      <c r="G154" s="1"/>
      <c r="H154" s="16"/>
      <c r="I154" s="3"/>
      <c r="J154" s="31"/>
      <c r="K154" s="1"/>
    </row>
    <row r="155" spans="1:11" ht="14.25" customHeight="1" x14ac:dyDescent="0.3">
      <c r="A155" s="1"/>
      <c r="B155" s="3"/>
      <c r="C155" s="29"/>
      <c r="D155" s="27"/>
      <c r="E155" s="1"/>
      <c r="F155" s="1"/>
      <c r="G155" s="1"/>
      <c r="H155" s="16"/>
      <c r="I155" s="3"/>
      <c r="J155" s="31"/>
      <c r="K155" s="1"/>
    </row>
    <row r="156" spans="1:11" ht="14.25" customHeight="1" x14ac:dyDescent="0.3">
      <c r="A156" s="1"/>
      <c r="B156" s="3"/>
      <c r="C156" s="29"/>
      <c r="D156" s="27"/>
      <c r="E156" s="1"/>
      <c r="F156" s="1"/>
      <c r="G156" s="1"/>
      <c r="H156" s="16"/>
      <c r="I156" s="3"/>
      <c r="J156" s="31"/>
      <c r="K156" s="1"/>
    </row>
    <row r="157" spans="1:11" ht="14.25" customHeight="1" x14ac:dyDescent="0.3">
      <c r="A157" s="1"/>
      <c r="B157" s="3"/>
      <c r="D157"/>
      <c r="E157" s="1"/>
      <c r="F157" s="1"/>
      <c r="G157" s="1"/>
      <c r="H157" s="16"/>
      <c r="I157" s="3"/>
      <c r="J157" s="31"/>
      <c r="K157" s="1"/>
    </row>
    <row r="158" spans="1:11" ht="14.25" customHeight="1" x14ac:dyDescent="0.3">
      <c r="A158" s="1"/>
      <c r="B158" s="3"/>
      <c r="C158" s="29"/>
      <c r="D158" s="27"/>
      <c r="E158" s="1"/>
      <c r="F158" s="1"/>
      <c r="G158" s="1"/>
      <c r="H158" s="16"/>
      <c r="I158" s="3"/>
      <c r="J158" s="31"/>
      <c r="K158" s="1"/>
    </row>
    <row r="159" spans="1:11" ht="14.25" customHeight="1" x14ac:dyDescent="0.3">
      <c r="A159" s="1"/>
      <c r="B159" s="3"/>
      <c r="C159" s="29"/>
      <c r="D159" s="27"/>
      <c r="E159" s="1"/>
      <c r="F159" s="1"/>
      <c r="G159" s="1"/>
      <c r="H159" s="16"/>
      <c r="I159" s="3"/>
      <c r="J159" s="31"/>
      <c r="K159" s="1"/>
    </row>
    <row r="160" spans="1:11" ht="14.25" customHeight="1" x14ac:dyDescent="0.3">
      <c r="A160" s="1"/>
      <c r="B160" s="3"/>
      <c r="C160" s="29"/>
      <c r="D160" s="27"/>
      <c r="E160" s="1"/>
      <c r="F160" s="1"/>
      <c r="G160" s="1"/>
      <c r="H160" s="16"/>
      <c r="I160" s="3"/>
      <c r="J160" s="31"/>
      <c r="K160" s="1"/>
    </row>
    <row r="161" spans="1:11" ht="14.25" customHeight="1" x14ac:dyDescent="0.3">
      <c r="A161" s="1"/>
      <c r="B161" s="3"/>
      <c r="C161" s="29"/>
      <c r="D161" s="27"/>
      <c r="E161" s="1"/>
      <c r="F161" s="1"/>
      <c r="G161" s="1"/>
      <c r="H161" s="16"/>
      <c r="I161" s="3"/>
      <c r="J161" s="31"/>
      <c r="K161" s="1"/>
    </row>
    <row r="162" spans="1:11" ht="14.25" customHeight="1" x14ac:dyDescent="0.3">
      <c r="A162" s="1"/>
      <c r="B162" s="3"/>
      <c r="C162" s="29"/>
      <c r="D162" s="27"/>
      <c r="E162" s="1"/>
      <c r="F162" s="1"/>
      <c r="G162" s="1"/>
      <c r="H162" s="16"/>
      <c r="I162" s="3"/>
      <c r="J162" s="31"/>
      <c r="K162" s="1"/>
    </row>
    <row r="163" spans="1:11" ht="14.25" customHeight="1" x14ac:dyDescent="0.3">
      <c r="A163" s="1"/>
      <c r="B163" s="3"/>
      <c r="C163" s="29"/>
      <c r="D163" s="27"/>
      <c r="E163" s="1"/>
      <c r="F163" s="1"/>
      <c r="G163" s="1"/>
      <c r="H163" s="16"/>
      <c r="I163" s="3"/>
      <c r="J163" s="31"/>
      <c r="K163" s="1"/>
    </row>
    <row r="164" spans="1:11" ht="14.25" customHeight="1" x14ac:dyDescent="0.3">
      <c r="A164" s="1"/>
      <c r="B164" s="3"/>
      <c r="C164" s="29"/>
      <c r="D164" s="27"/>
      <c r="E164" s="1"/>
      <c r="F164" s="1"/>
      <c r="G164" s="1"/>
      <c r="H164" s="16"/>
      <c r="I164" s="3"/>
      <c r="J164" s="31"/>
      <c r="K164" s="1"/>
    </row>
    <row r="165" spans="1:11" ht="14.25" customHeight="1" x14ac:dyDescent="0.3">
      <c r="A165" s="1"/>
      <c r="B165" s="3"/>
      <c r="C165" s="29"/>
      <c r="D165" s="27"/>
      <c r="E165" s="1"/>
      <c r="F165" s="1"/>
      <c r="G165" s="1"/>
      <c r="H165" s="16"/>
      <c r="I165" s="3"/>
      <c r="J165" s="31"/>
      <c r="K165" s="1"/>
    </row>
    <row r="166" spans="1:11" ht="14.25" customHeight="1" x14ac:dyDescent="0.3">
      <c r="A166" s="1"/>
      <c r="B166" s="3"/>
      <c r="C166" s="29"/>
      <c r="D166" s="27"/>
      <c r="E166" s="1"/>
      <c r="F166" s="1"/>
      <c r="G166" s="1"/>
      <c r="H166" s="16"/>
      <c r="I166" s="3"/>
      <c r="J166" s="31"/>
      <c r="K166" s="1"/>
    </row>
    <row r="167" spans="1:11" ht="14.25" customHeight="1" x14ac:dyDescent="0.3">
      <c r="A167" s="1"/>
      <c r="B167" s="3"/>
      <c r="C167" s="29"/>
      <c r="D167" s="27"/>
      <c r="E167" s="1"/>
      <c r="F167" s="1"/>
      <c r="G167" s="1"/>
      <c r="H167" s="16"/>
      <c r="I167" s="3"/>
      <c r="J167" s="31"/>
      <c r="K167" s="1"/>
    </row>
    <row r="168" spans="1:11" ht="14.25" customHeight="1" x14ac:dyDescent="0.3">
      <c r="A168" s="1"/>
      <c r="B168" s="3"/>
      <c r="C168" s="29"/>
      <c r="D168" s="27"/>
      <c r="E168" s="1"/>
      <c r="F168" s="1"/>
      <c r="G168" s="1"/>
      <c r="H168" s="16"/>
      <c r="I168" s="3"/>
      <c r="J168" s="31"/>
      <c r="K168" s="1"/>
    </row>
    <row r="169" spans="1:11" ht="14.25" customHeight="1" x14ac:dyDescent="0.3">
      <c r="A169" s="1"/>
      <c r="B169" s="3"/>
      <c r="C169" s="29"/>
      <c r="D169" s="27"/>
      <c r="E169" s="1"/>
      <c r="F169" s="1"/>
      <c r="G169" s="1"/>
      <c r="H169" s="16"/>
      <c r="I169" s="3"/>
      <c r="J169" s="31"/>
      <c r="K169" s="1"/>
    </row>
    <row r="170" spans="1:11" ht="14.25" customHeight="1" x14ac:dyDescent="0.3">
      <c r="A170" s="1"/>
      <c r="B170" s="3"/>
      <c r="C170" s="29"/>
      <c r="D170" s="27"/>
      <c r="E170" s="1"/>
      <c r="F170" s="1"/>
      <c r="G170" s="1"/>
      <c r="H170" s="16"/>
      <c r="I170" s="3"/>
      <c r="J170" s="31"/>
      <c r="K170" s="1"/>
    </row>
    <row r="171" spans="1:11" ht="14.25" customHeight="1" x14ac:dyDescent="0.3">
      <c r="A171" s="1"/>
      <c r="B171" s="3"/>
      <c r="C171" s="29"/>
      <c r="D171" s="27"/>
      <c r="E171" s="1"/>
      <c r="F171" s="1"/>
      <c r="G171" s="1"/>
      <c r="H171" s="16"/>
      <c r="I171" s="3"/>
      <c r="J171" s="31"/>
      <c r="K171" s="1"/>
    </row>
    <row r="172" spans="1:11" ht="14.25" customHeight="1" x14ac:dyDescent="0.3">
      <c r="A172" s="1"/>
      <c r="B172" s="3"/>
      <c r="C172" s="29"/>
      <c r="D172" s="27"/>
      <c r="E172" s="1"/>
      <c r="F172" s="1"/>
      <c r="G172" s="1"/>
      <c r="H172" s="16"/>
      <c r="I172" s="3"/>
      <c r="J172" s="31"/>
      <c r="K172" s="1"/>
    </row>
    <row r="173" spans="1:11" ht="14.25" customHeight="1" x14ac:dyDescent="0.3">
      <c r="A173" s="1"/>
      <c r="B173" s="3"/>
      <c r="C173" s="29"/>
      <c r="D173" s="27"/>
      <c r="E173" s="1"/>
      <c r="F173" s="1"/>
      <c r="G173" s="1"/>
      <c r="H173" s="16"/>
      <c r="I173" s="3"/>
      <c r="J173" s="31"/>
      <c r="K173" s="1"/>
    </row>
    <row r="174" spans="1:11" ht="14.25" customHeight="1" x14ac:dyDescent="0.3">
      <c r="A174" s="1"/>
      <c r="B174" s="3"/>
      <c r="C174" s="29"/>
      <c r="D174" s="27"/>
      <c r="E174" s="1"/>
      <c r="F174" s="1"/>
      <c r="G174" s="1"/>
      <c r="H174" s="16"/>
      <c r="I174" s="3"/>
      <c r="J174" s="31"/>
      <c r="K174" s="1"/>
    </row>
    <row r="175" spans="1:11" ht="14.25" customHeight="1" x14ac:dyDescent="0.3">
      <c r="A175" s="1"/>
      <c r="B175" s="3"/>
      <c r="C175" s="29"/>
      <c r="D175" s="27"/>
      <c r="E175" s="1"/>
      <c r="F175" s="1"/>
      <c r="G175" s="1"/>
      <c r="H175" s="16"/>
      <c r="I175" s="3"/>
      <c r="J175" s="31"/>
      <c r="K175" s="1"/>
    </row>
    <row r="176" spans="1:11" ht="14.25" customHeight="1" x14ac:dyDescent="0.3">
      <c r="A176" s="1"/>
      <c r="B176" s="3"/>
      <c r="C176" s="29"/>
      <c r="D176" s="27"/>
      <c r="E176" s="1"/>
      <c r="F176" s="1"/>
      <c r="G176" s="1"/>
      <c r="H176" s="16"/>
      <c r="I176" s="3"/>
      <c r="J176" s="31"/>
      <c r="K176" s="1"/>
    </row>
    <row r="177" spans="1:11" ht="14.25" customHeight="1" x14ac:dyDescent="0.3">
      <c r="A177" s="1"/>
      <c r="B177" s="3"/>
      <c r="C177" s="29"/>
      <c r="D177" s="27"/>
      <c r="E177" s="1"/>
      <c r="F177" s="1"/>
      <c r="G177" s="1"/>
      <c r="H177" s="16"/>
      <c r="I177" s="3"/>
      <c r="J177" s="31"/>
      <c r="K177" s="1"/>
    </row>
    <row r="178" spans="1:11" ht="14.25" customHeight="1" x14ac:dyDescent="0.3">
      <c r="A178" s="1"/>
      <c r="B178" s="3"/>
      <c r="C178" s="29"/>
      <c r="D178" s="27"/>
      <c r="E178" s="1"/>
      <c r="F178" s="1"/>
      <c r="G178" s="1"/>
      <c r="H178" s="16"/>
      <c r="I178" s="3"/>
      <c r="J178" s="31"/>
      <c r="K178" s="1"/>
    </row>
    <row r="179" spans="1:11" ht="14.25" customHeight="1" x14ac:dyDescent="0.3">
      <c r="A179" s="1"/>
      <c r="B179" s="3"/>
      <c r="C179" s="29"/>
      <c r="D179" s="27"/>
      <c r="E179" s="1"/>
      <c r="F179" s="1"/>
      <c r="G179" s="1"/>
      <c r="H179" s="16"/>
      <c r="I179" s="3"/>
      <c r="J179" s="31"/>
      <c r="K179" s="1"/>
    </row>
    <row r="180" spans="1:11" ht="14.25" customHeight="1" x14ac:dyDescent="0.3">
      <c r="A180" s="1"/>
      <c r="B180" s="3"/>
      <c r="C180" s="29"/>
      <c r="D180" s="27"/>
      <c r="E180" s="1"/>
      <c r="F180" s="1"/>
      <c r="G180" s="1"/>
      <c r="H180" s="16"/>
      <c r="I180" s="3"/>
      <c r="J180" s="31"/>
      <c r="K180" s="1"/>
    </row>
    <row r="181" spans="1:11" ht="14.25" customHeight="1" x14ac:dyDescent="0.3">
      <c r="A181" s="1"/>
      <c r="B181" s="3"/>
      <c r="C181" s="29"/>
      <c r="D181" s="27"/>
      <c r="E181" s="1"/>
      <c r="F181" s="1"/>
      <c r="G181" s="1"/>
      <c r="H181" s="16"/>
      <c r="I181" s="3"/>
      <c r="J181" s="31"/>
      <c r="K181" s="1"/>
    </row>
    <row r="182" spans="1:11" ht="14.25" customHeight="1" x14ac:dyDescent="0.3">
      <c r="A182" s="1"/>
      <c r="B182" s="3"/>
      <c r="C182" s="29"/>
      <c r="D182" s="27"/>
      <c r="E182" s="1"/>
      <c r="F182" s="1"/>
      <c r="G182" s="1"/>
      <c r="H182" s="16"/>
      <c r="I182" s="3"/>
      <c r="J182" s="31"/>
      <c r="K182" s="1"/>
    </row>
    <row r="183" spans="1:11" ht="14.25" customHeight="1" x14ac:dyDescent="0.3">
      <c r="A183" s="1"/>
      <c r="B183" s="3"/>
      <c r="C183" s="29"/>
      <c r="D183" s="27"/>
      <c r="E183" s="1"/>
      <c r="F183" s="1"/>
      <c r="G183" s="1"/>
      <c r="H183" s="16"/>
      <c r="I183" s="3"/>
      <c r="J183" s="31"/>
      <c r="K183" s="1"/>
    </row>
    <row r="184" spans="1:11" ht="14.25" customHeight="1" x14ac:dyDescent="0.3">
      <c r="A184" s="1"/>
      <c r="B184" s="3"/>
      <c r="C184" s="29"/>
      <c r="D184" s="27"/>
      <c r="E184" s="1"/>
      <c r="F184" s="1"/>
      <c r="G184" s="1"/>
      <c r="H184" s="16"/>
      <c r="I184" s="3"/>
      <c r="J184" s="31"/>
      <c r="K184" s="1"/>
    </row>
    <row r="185" spans="1:11" ht="14.25" customHeight="1" x14ac:dyDescent="0.3">
      <c r="A185" s="1"/>
      <c r="B185" s="3"/>
      <c r="C185" s="29"/>
      <c r="D185" s="27"/>
      <c r="E185" s="1"/>
      <c r="F185" s="1"/>
      <c r="G185" s="1"/>
      <c r="H185" s="16"/>
      <c r="I185" s="3"/>
      <c r="J185" s="31"/>
      <c r="K185" s="1"/>
    </row>
    <row r="186" spans="1:11" ht="14.25" customHeight="1" x14ac:dyDescent="0.3">
      <c r="A186" s="1"/>
      <c r="B186" s="3"/>
      <c r="C186" s="29"/>
      <c r="D186" s="27"/>
      <c r="E186" s="1"/>
      <c r="F186" s="1"/>
      <c r="G186" s="1"/>
      <c r="H186" s="16"/>
      <c r="I186" s="3"/>
      <c r="J186" s="31"/>
      <c r="K186" s="1"/>
    </row>
    <row r="187" spans="1:11" ht="14.25" customHeight="1" x14ac:dyDescent="0.3">
      <c r="A187" s="1"/>
      <c r="B187" s="3"/>
      <c r="C187" s="29"/>
      <c r="D187" s="27"/>
      <c r="E187" s="1"/>
      <c r="F187" s="1"/>
      <c r="G187" s="1"/>
      <c r="H187" s="16"/>
      <c r="I187" s="3"/>
      <c r="J187" s="31"/>
      <c r="K187" s="1"/>
    </row>
    <row r="188" spans="1:11" ht="14.25" customHeight="1" x14ac:dyDescent="0.3">
      <c r="A188" s="1"/>
      <c r="B188" s="3"/>
      <c r="C188" s="29"/>
      <c r="D188" s="27"/>
      <c r="E188" s="1"/>
      <c r="F188" s="1"/>
      <c r="G188" s="1"/>
      <c r="H188" s="16"/>
      <c r="I188" s="3"/>
      <c r="J188" s="31"/>
      <c r="K188" s="1"/>
    </row>
    <row r="189" spans="1:11" ht="14.25" customHeight="1" x14ac:dyDescent="0.3">
      <c r="A189" s="1"/>
      <c r="B189" s="3"/>
      <c r="C189" s="29"/>
      <c r="D189" s="27"/>
      <c r="E189" s="1"/>
      <c r="F189" s="1"/>
      <c r="G189" s="1"/>
      <c r="H189" s="16"/>
      <c r="I189" s="3"/>
      <c r="J189" s="31"/>
      <c r="K189" s="1"/>
    </row>
    <row r="190" spans="1:11" ht="14.25" customHeight="1" x14ac:dyDescent="0.3">
      <c r="A190" s="1"/>
      <c r="B190" s="3"/>
      <c r="C190" s="29"/>
      <c r="D190" s="27"/>
      <c r="E190" s="1"/>
      <c r="F190" s="1"/>
      <c r="G190" s="1"/>
      <c r="H190" s="16"/>
      <c r="I190" s="3"/>
      <c r="J190" s="31"/>
      <c r="K190" s="1"/>
    </row>
    <row r="191" spans="1:11" ht="14.25" customHeight="1" x14ac:dyDescent="0.3">
      <c r="A191" s="1"/>
      <c r="B191" s="3"/>
      <c r="C191" s="29"/>
      <c r="D191" s="27"/>
      <c r="E191" s="1"/>
      <c r="F191" s="1"/>
      <c r="G191" s="1"/>
      <c r="H191" s="16"/>
      <c r="I191" s="3"/>
      <c r="J191" s="31"/>
      <c r="K191" s="1"/>
    </row>
    <row r="192" spans="1:11" ht="14.25" customHeight="1" x14ac:dyDescent="0.3">
      <c r="A192" s="1"/>
      <c r="B192" s="3"/>
      <c r="C192" s="29"/>
      <c r="D192" s="27"/>
      <c r="E192" s="1"/>
      <c r="F192" s="1"/>
      <c r="G192" s="1"/>
      <c r="H192" s="16"/>
      <c r="I192" s="3"/>
      <c r="J192" s="31"/>
      <c r="K192" s="1"/>
    </row>
    <row r="193" spans="1:11" ht="14.25" customHeight="1" x14ac:dyDescent="0.3">
      <c r="A193" s="1"/>
      <c r="B193" s="3"/>
      <c r="C193" s="29"/>
      <c r="D193" s="27"/>
      <c r="E193" s="1"/>
      <c r="F193" s="1"/>
      <c r="G193" s="1"/>
      <c r="H193" s="16"/>
      <c r="I193" s="3"/>
      <c r="J193" s="31"/>
      <c r="K193" s="1"/>
    </row>
    <row r="194" spans="1:11" ht="14.25" customHeight="1" x14ac:dyDescent="0.3">
      <c r="A194" s="1"/>
      <c r="B194" s="3"/>
      <c r="C194" s="29"/>
      <c r="D194" s="27"/>
      <c r="E194" s="1"/>
      <c r="F194" s="1"/>
      <c r="G194" s="1"/>
      <c r="H194" s="16"/>
      <c r="I194" s="3"/>
      <c r="J194" s="31"/>
      <c r="K194" s="1"/>
    </row>
    <row r="195" spans="1:11" ht="14.25" customHeight="1" x14ac:dyDescent="0.3">
      <c r="A195" s="1"/>
      <c r="B195" s="3"/>
      <c r="C195" s="29"/>
      <c r="D195" s="27"/>
      <c r="E195" s="1"/>
      <c r="F195" s="1"/>
      <c r="G195" s="1"/>
      <c r="H195" s="16"/>
      <c r="I195" s="3"/>
      <c r="J195" s="31"/>
      <c r="K195" s="1"/>
    </row>
    <row r="196" spans="1:11" ht="14.25" customHeight="1" x14ac:dyDescent="0.3">
      <c r="A196" s="1"/>
      <c r="B196" s="3"/>
      <c r="C196" s="29"/>
      <c r="D196" s="27"/>
      <c r="E196" s="1"/>
      <c r="F196" s="1"/>
      <c r="G196" s="1"/>
      <c r="H196" s="16"/>
      <c r="I196" s="3"/>
      <c r="J196" s="31"/>
      <c r="K196" s="1"/>
    </row>
    <row r="197" spans="1:11" ht="14.25" customHeight="1" x14ac:dyDescent="0.3">
      <c r="A197" s="1"/>
      <c r="B197" s="3"/>
      <c r="C197" s="29"/>
      <c r="D197" s="27"/>
      <c r="E197" s="1"/>
      <c r="F197" s="1"/>
      <c r="G197" s="1"/>
      <c r="H197" s="16"/>
      <c r="I197" s="3"/>
      <c r="J197" s="31"/>
      <c r="K197" s="1"/>
    </row>
    <row r="198" spans="1:11" ht="14.25" customHeight="1" x14ac:dyDescent="0.3">
      <c r="A198" s="1"/>
      <c r="B198" s="3"/>
      <c r="C198" s="29"/>
      <c r="D198" s="27"/>
      <c r="E198" s="1"/>
      <c r="F198" s="1"/>
      <c r="G198" s="1"/>
      <c r="H198" s="16"/>
      <c r="I198" s="3"/>
      <c r="J198" s="31"/>
      <c r="K198" s="1"/>
    </row>
    <row r="199" spans="1:11" ht="14.25" customHeight="1" x14ac:dyDescent="0.3">
      <c r="A199" s="1"/>
      <c r="B199" s="3"/>
      <c r="C199" s="29"/>
      <c r="D199" s="27"/>
      <c r="E199" s="1"/>
      <c r="F199" s="1"/>
      <c r="G199" s="1"/>
      <c r="H199" s="16"/>
      <c r="I199" s="3"/>
      <c r="J199" s="31"/>
      <c r="K199" s="1"/>
    </row>
    <row r="200" spans="1:11" ht="14.25" customHeight="1" x14ac:dyDescent="0.3">
      <c r="A200" s="1"/>
      <c r="B200" s="3"/>
      <c r="C200" s="29"/>
      <c r="D200" s="27"/>
      <c r="E200" s="1"/>
      <c r="F200" s="1"/>
      <c r="G200" s="1"/>
      <c r="H200" s="16"/>
      <c r="I200" s="3"/>
      <c r="J200" s="31"/>
      <c r="K200" s="1"/>
    </row>
    <row r="201" spans="1:11" ht="14.25" customHeight="1" x14ac:dyDescent="0.3">
      <c r="A201" s="1"/>
      <c r="B201" s="3"/>
      <c r="C201" s="29"/>
      <c r="D201" s="27"/>
      <c r="E201" s="1"/>
      <c r="F201" s="1"/>
      <c r="G201" s="1"/>
      <c r="H201" s="16"/>
      <c r="I201" s="3"/>
      <c r="J201" s="31"/>
      <c r="K201" s="1"/>
    </row>
    <row r="202" spans="1:11" ht="14.25" customHeight="1" x14ac:dyDescent="0.3">
      <c r="A202" s="1"/>
      <c r="B202" s="3"/>
      <c r="C202" s="29"/>
      <c r="D202" s="27"/>
      <c r="E202" s="1"/>
      <c r="F202" s="1"/>
      <c r="G202" s="1"/>
      <c r="H202" s="16"/>
      <c r="I202" s="3"/>
      <c r="J202" s="31"/>
      <c r="K202" s="1"/>
    </row>
    <row r="203" spans="1:11" ht="14.25" customHeight="1" x14ac:dyDescent="0.3">
      <c r="A203" s="1"/>
      <c r="B203" s="3"/>
      <c r="C203" s="29"/>
      <c r="D203" s="27"/>
      <c r="E203" s="1"/>
      <c r="F203" s="1"/>
      <c r="G203" s="1"/>
      <c r="H203" s="16"/>
      <c r="I203" s="3"/>
      <c r="J203" s="31"/>
      <c r="K203" s="1"/>
    </row>
    <row r="204" spans="1:11" ht="14.25" customHeight="1" x14ac:dyDescent="0.3">
      <c r="A204" s="1"/>
      <c r="B204" s="3"/>
      <c r="C204" s="29"/>
      <c r="D204" s="27"/>
      <c r="E204" s="1"/>
      <c r="F204" s="1"/>
      <c r="G204" s="1"/>
      <c r="H204" s="16"/>
      <c r="I204" s="3"/>
      <c r="J204" s="31"/>
      <c r="K204" s="1"/>
    </row>
    <row r="205" spans="1:11" ht="14.25" customHeight="1" x14ac:dyDescent="0.3">
      <c r="A205" s="1"/>
      <c r="B205" s="3"/>
      <c r="C205" s="29"/>
      <c r="D205" s="27"/>
      <c r="E205" s="1"/>
      <c r="F205" s="1"/>
      <c r="G205" s="1"/>
      <c r="H205" s="16"/>
      <c r="I205" s="3"/>
      <c r="J205" s="31"/>
      <c r="K205" s="1"/>
    </row>
    <row r="206" spans="1:11" ht="14.25" customHeight="1" x14ac:dyDescent="0.3">
      <c r="A206" s="1"/>
      <c r="B206" s="3"/>
      <c r="C206" s="29"/>
      <c r="D206" s="27"/>
      <c r="E206" s="1"/>
      <c r="F206" s="1"/>
      <c r="G206" s="1"/>
      <c r="H206" s="16"/>
      <c r="I206" s="3"/>
      <c r="J206" s="31"/>
      <c r="K206" s="1"/>
    </row>
    <row r="207" spans="1:11" ht="14.25" customHeight="1" x14ac:dyDescent="0.3">
      <c r="A207" s="1"/>
      <c r="B207" s="3"/>
      <c r="C207" s="29"/>
      <c r="D207" s="27"/>
      <c r="E207" s="1"/>
      <c r="F207" s="1"/>
      <c r="G207" s="1"/>
      <c r="H207" s="16"/>
      <c r="I207" s="3"/>
      <c r="J207" s="31"/>
      <c r="K207" s="1"/>
    </row>
    <row r="208" spans="1:11" ht="14.25" customHeight="1" x14ac:dyDescent="0.3">
      <c r="A208" s="1"/>
      <c r="B208" s="3"/>
      <c r="C208" s="29"/>
      <c r="D208" s="27"/>
      <c r="E208" s="1"/>
      <c r="F208" s="1"/>
      <c r="G208" s="1"/>
      <c r="H208" s="16"/>
      <c r="I208" s="3"/>
      <c r="J208" s="31"/>
      <c r="K208" s="1"/>
    </row>
    <row r="209" spans="1:11" ht="14.25" customHeight="1" x14ac:dyDescent="0.3">
      <c r="A209" s="1"/>
      <c r="B209" s="3"/>
      <c r="C209" s="29"/>
      <c r="D209" s="27"/>
      <c r="E209" s="1"/>
      <c r="F209" s="1"/>
      <c r="G209" s="1"/>
      <c r="H209" s="16"/>
      <c r="I209" s="3"/>
      <c r="J209" s="31"/>
      <c r="K209" s="1"/>
    </row>
    <row r="210" spans="1:11" ht="14.25" customHeight="1" x14ac:dyDescent="0.3">
      <c r="A210" s="1"/>
      <c r="B210" s="3"/>
      <c r="C210" s="29"/>
      <c r="D210" s="27"/>
      <c r="E210" s="1"/>
      <c r="F210" s="1"/>
      <c r="G210" s="1"/>
      <c r="H210" s="16"/>
      <c r="I210" s="3"/>
      <c r="J210" s="31"/>
      <c r="K210" s="1"/>
    </row>
    <row r="211" spans="1:11" ht="14.25" customHeight="1" x14ac:dyDescent="0.3">
      <c r="A211" s="1"/>
      <c r="B211" s="3"/>
      <c r="C211" s="29"/>
      <c r="D211" s="27"/>
      <c r="E211" s="1"/>
      <c r="F211" s="1"/>
      <c r="G211" s="1"/>
      <c r="H211" s="16"/>
      <c r="I211" s="3"/>
      <c r="J211" s="31"/>
      <c r="K211" s="1"/>
    </row>
    <row r="212" spans="1:11" ht="14.25" customHeight="1" x14ac:dyDescent="0.3">
      <c r="A212" s="1"/>
      <c r="B212" s="3"/>
      <c r="C212" s="29"/>
      <c r="D212" s="27"/>
      <c r="E212" s="1"/>
      <c r="F212" s="1"/>
      <c r="G212" s="1"/>
      <c r="H212" s="16"/>
      <c r="I212" s="3"/>
      <c r="J212" s="31"/>
      <c r="K212" s="1"/>
    </row>
    <row r="213" spans="1:11" ht="14.25" customHeight="1" x14ac:dyDescent="0.3">
      <c r="A213" s="1"/>
      <c r="B213" s="3"/>
      <c r="C213" s="29"/>
      <c r="D213" s="27"/>
      <c r="E213" s="1"/>
      <c r="F213" s="1"/>
      <c r="G213" s="1"/>
      <c r="H213" s="16"/>
      <c r="I213" s="3"/>
      <c r="J213" s="31"/>
      <c r="K213" s="1"/>
    </row>
    <row r="214" spans="1:11" ht="14.25" customHeight="1" x14ac:dyDescent="0.3">
      <c r="A214" s="1"/>
      <c r="B214" s="3"/>
      <c r="C214" s="29"/>
      <c r="D214" s="27"/>
      <c r="E214" s="1"/>
      <c r="F214" s="1"/>
      <c r="G214" s="1"/>
      <c r="H214" s="16"/>
      <c r="I214" s="3"/>
      <c r="J214" s="31"/>
      <c r="K214" s="1"/>
    </row>
    <row r="215" spans="1:11" ht="14.25" customHeight="1" x14ac:dyDescent="0.3">
      <c r="A215" s="1"/>
      <c r="B215" s="3"/>
      <c r="C215" s="29"/>
      <c r="D215" s="27"/>
      <c r="E215" s="1"/>
      <c r="F215" s="1"/>
      <c r="G215" s="1"/>
      <c r="H215" s="16"/>
      <c r="I215" s="3"/>
      <c r="J215" s="31"/>
      <c r="K215" s="1"/>
    </row>
    <row r="216" spans="1:11" ht="14.25" customHeight="1" x14ac:dyDescent="0.3">
      <c r="A216" s="1"/>
      <c r="B216" s="3"/>
      <c r="C216" s="29"/>
      <c r="D216" s="27"/>
      <c r="E216" s="1"/>
      <c r="F216" s="1"/>
      <c r="G216" s="1"/>
      <c r="H216" s="16"/>
      <c r="I216" s="3"/>
      <c r="J216" s="31"/>
      <c r="K216" s="1"/>
    </row>
    <row r="217" spans="1:11" ht="14.25" customHeight="1" x14ac:dyDescent="0.3">
      <c r="A217" s="1"/>
      <c r="B217" s="3"/>
      <c r="C217" s="29"/>
      <c r="D217" s="27"/>
      <c r="E217" s="1"/>
      <c r="F217" s="1"/>
      <c r="G217" s="1"/>
      <c r="H217" s="16"/>
      <c r="I217" s="3"/>
      <c r="J217" s="31"/>
      <c r="K217" s="1"/>
    </row>
    <row r="218" spans="1:11" ht="14.25" customHeight="1" x14ac:dyDescent="0.3">
      <c r="A218" s="1"/>
      <c r="B218" s="3"/>
      <c r="C218" s="29"/>
      <c r="D218" s="27"/>
      <c r="E218" s="1"/>
      <c r="F218" s="1"/>
      <c r="G218" s="1"/>
      <c r="H218" s="16"/>
      <c r="I218" s="3"/>
      <c r="J218" s="31"/>
      <c r="K218" s="1"/>
    </row>
    <row r="219" spans="1:11" ht="14.25" customHeight="1" x14ac:dyDescent="0.3">
      <c r="A219" s="1"/>
      <c r="B219" s="3"/>
      <c r="C219" s="29"/>
      <c r="D219" s="27"/>
      <c r="E219" s="1"/>
      <c r="F219" s="1"/>
      <c r="G219" s="1"/>
      <c r="H219" s="16"/>
      <c r="I219" s="3"/>
      <c r="J219" s="31"/>
      <c r="K219" s="1"/>
    </row>
    <row r="220" spans="1:11" ht="14.25" customHeight="1" x14ac:dyDescent="0.3">
      <c r="A220" s="1"/>
      <c r="B220" s="3"/>
      <c r="C220" s="29"/>
      <c r="D220" s="27"/>
      <c r="E220" s="1"/>
      <c r="F220" s="1"/>
      <c r="G220" s="1"/>
      <c r="H220" s="16"/>
      <c r="I220" s="3"/>
      <c r="J220" s="31"/>
      <c r="K220" s="1"/>
    </row>
    <row r="221" spans="1:11" ht="14.25" customHeight="1" x14ac:dyDescent="0.3">
      <c r="A221" s="1"/>
      <c r="B221" s="3"/>
      <c r="C221" s="29"/>
      <c r="D221" s="27"/>
      <c r="E221" s="1"/>
      <c r="F221" s="1"/>
      <c r="G221" s="1"/>
      <c r="H221" s="16"/>
      <c r="I221" s="3"/>
      <c r="J221" s="31"/>
      <c r="K221" s="1"/>
    </row>
    <row r="222" spans="1:11" ht="14.25" customHeight="1" x14ac:dyDescent="0.3">
      <c r="A222" s="1"/>
      <c r="B222" s="3"/>
      <c r="C222" s="29"/>
      <c r="D222" s="27"/>
      <c r="E222" s="1"/>
      <c r="F222" s="1"/>
      <c r="G222" s="1"/>
      <c r="H222" s="16"/>
      <c r="I222" s="3"/>
      <c r="J222" s="31"/>
      <c r="K222" s="1"/>
    </row>
    <row r="223" spans="1:11" ht="14.25" customHeight="1" x14ac:dyDescent="0.3">
      <c r="A223" s="1"/>
      <c r="B223" s="3"/>
      <c r="C223" s="29"/>
      <c r="D223" s="27"/>
      <c r="E223" s="1"/>
      <c r="F223" s="1"/>
      <c r="G223" s="1"/>
      <c r="H223" s="16"/>
      <c r="I223" s="3"/>
      <c r="J223" s="31"/>
      <c r="K223" s="1"/>
    </row>
    <row r="224" spans="1:11" ht="14.25" customHeight="1" x14ac:dyDescent="0.3">
      <c r="A224" s="1"/>
      <c r="B224" s="3"/>
      <c r="C224" s="29"/>
      <c r="D224" s="27"/>
      <c r="E224" s="1"/>
      <c r="F224" s="1"/>
      <c r="G224" s="1"/>
      <c r="H224" s="16"/>
      <c r="I224" s="3"/>
      <c r="J224" s="31"/>
      <c r="K224" s="1"/>
    </row>
    <row r="225" spans="1:11" ht="14.25" customHeight="1" x14ac:dyDescent="0.3">
      <c r="A225" s="1"/>
      <c r="B225" s="3"/>
      <c r="C225" s="29"/>
      <c r="D225" s="27"/>
      <c r="E225" s="1"/>
      <c r="F225" s="1"/>
      <c r="G225" s="1"/>
      <c r="H225" s="16"/>
      <c r="I225" s="3"/>
      <c r="J225" s="31"/>
      <c r="K225" s="1"/>
    </row>
    <row r="226" spans="1:11" ht="14.25" customHeight="1" x14ac:dyDescent="0.3">
      <c r="A226" s="1"/>
      <c r="B226" s="3"/>
      <c r="C226" s="29"/>
      <c r="D226" s="27"/>
      <c r="E226" s="1"/>
      <c r="F226" s="1"/>
      <c r="G226" s="1"/>
      <c r="H226" s="16"/>
      <c r="I226" s="3"/>
      <c r="J226" s="31"/>
      <c r="K226" s="1"/>
    </row>
    <row r="227" spans="1:11" ht="14.25" customHeight="1" x14ac:dyDescent="0.3">
      <c r="A227" s="1"/>
      <c r="B227" s="3"/>
      <c r="C227" s="29"/>
      <c r="D227" s="27"/>
      <c r="E227" s="1"/>
      <c r="F227" s="1"/>
      <c r="G227" s="1"/>
      <c r="H227" s="16"/>
      <c r="I227" s="3"/>
      <c r="J227" s="31"/>
      <c r="K227" s="1"/>
    </row>
    <row r="228" spans="1:11" ht="14.25" customHeight="1" x14ac:dyDescent="0.3">
      <c r="A228" s="1"/>
      <c r="B228" s="3"/>
      <c r="C228" s="29"/>
      <c r="D228" s="27"/>
      <c r="E228" s="1"/>
      <c r="F228" s="1"/>
      <c r="G228" s="1"/>
      <c r="H228" s="16"/>
      <c r="I228" s="3"/>
      <c r="J228" s="31"/>
      <c r="K228" s="1"/>
    </row>
    <row r="229" spans="1:11" ht="14.25" customHeight="1" x14ac:dyDescent="0.3">
      <c r="A229" s="1"/>
      <c r="B229" s="3"/>
      <c r="C229" s="29"/>
      <c r="D229" s="27"/>
      <c r="E229" s="1"/>
      <c r="F229" s="1"/>
      <c r="G229" s="1"/>
      <c r="H229" s="16"/>
      <c r="I229" s="3"/>
      <c r="J229" s="31"/>
      <c r="K229" s="1"/>
    </row>
    <row r="230" spans="1:11" ht="14.25" customHeight="1" x14ac:dyDescent="0.3">
      <c r="A230" s="1"/>
      <c r="B230" s="3"/>
      <c r="C230" s="29"/>
      <c r="D230" s="27"/>
      <c r="E230" s="1"/>
      <c r="F230" s="1"/>
      <c r="G230" s="1"/>
      <c r="H230" s="16"/>
      <c r="I230" s="3"/>
      <c r="J230" s="31"/>
      <c r="K230" s="1"/>
    </row>
    <row r="231" spans="1:11" ht="14.25" customHeight="1" x14ac:dyDescent="0.3">
      <c r="A231" s="1"/>
      <c r="B231" s="3"/>
      <c r="C231" s="29"/>
      <c r="D231" s="27"/>
      <c r="E231" s="1"/>
      <c r="F231" s="1"/>
      <c r="G231" s="1"/>
      <c r="H231" s="16"/>
      <c r="I231" s="3"/>
      <c r="J231" s="31"/>
      <c r="K231" s="1"/>
    </row>
    <row r="232" spans="1:11" ht="14.25" customHeight="1" x14ac:dyDescent="0.3">
      <c r="A232" s="1"/>
      <c r="B232" s="3"/>
      <c r="C232" s="29"/>
      <c r="D232" s="27"/>
      <c r="E232" s="1"/>
      <c r="F232" s="1"/>
      <c r="G232" s="1"/>
      <c r="H232" s="16"/>
      <c r="I232" s="3"/>
      <c r="J232" s="31"/>
      <c r="K232" s="1"/>
    </row>
    <row r="233" spans="1:11" ht="14.25" customHeight="1" x14ac:dyDescent="0.3">
      <c r="A233" s="1"/>
      <c r="B233" s="3"/>
      <c r="C233" s="29"/>
      <c r="D233" s="27"/>
      <c r="E233" s="1"/>
      <c r="F233" s="1"/>
      <c r="G233" s="1"/>
      <c r="H233" s="16"/>
      <c r="I233" s="3"/>
      <c r="J233" s="31"/>
      <c r="K233" s="1"/>
    </row>
    <row r="234" spans="1:11" ht="14.25" customHeight="1" x14ac:dyDescent="0.3">
      <c r="A234" s="1"/>
      <c r="B234" s="3"/>
      <c r="C234" s="29"/>
      <c r="D234" s="27"/>
      <c r="E234" s="1"/>
      <c r="F234" s="1"/>
      <c r="G234" s="1"/>
      <c r="H234" s="16"/>
      <c r="I234" s="3"/>
      <c r="J234" s="31"/>
      <c r="K234" s="1"/>
    </row>
    <row r="235" spans="1:11" ht="14.25" customHeight="1" x14ac:dyDescent="0.3">
      <c r="A235" s="1"/>
      <c r="B235" s="3"/>
      <c r="C235" s="29"/>
      <c r="D235" s="27"/>
      <c r="E235" s="1"/>
      <c r="F235" s="1"/>
      <c r="G235" s="1"/>
      <c r="H235" s="16"/>
      <c r="I235" s="3"/>
      <c r="J235" s="31"/>
      <c r="K235" s="1"/>
    </row>
    <row r="236" spans="1:11" ht="14.25" customHeight="1" x14ac:dyDescent="0.3">
      <c r="A236" s="1"/>
      <c r="B236" s="3"/>
      <c r="C236" s="29"/>
      <c r="D236" s="27"/>
      <c r="E236" s="1"/>
      <c r="F236" s="1"/>
      <c r="G236" s="1"/>
      <c r="H236" s="16"/>
      <c r="I236" s="3"/>
      <c r="J236" s="31"/>
      <c r="K236" s="1"/>
    </row>
    <row r="237" spans="1:11" ht="14.25" customHeight="1" x14ac:dyDescent="0.3">
      <c r="A237" s="1"/>
      <c r="B237" s="3"/>
      <c r="C237" s="29"/>
      <c r="D237" s="27"/>
      <c r="E237" s="1"/>
      <c r="F237" s="1"/>
      <c r="G237" s="1"/>
      <c r="H237" s="16"/>
      <c r="I237" s="3"/>
      <c r="J237" s="31"/>
      <c r="K237" s="1"/>
    </row>
    <row r="238" spans="1:11" ht="14.25" customHeight="1" x14ac:dyDescent="0.3">
      <c r="A238" s="1"/>
      <c r="B238" s="3"/>
      <c r="C238" s="29"/>
      <c r="D238" s="27"/>
      <c r="E238" s="1"/>
      <c r="F238" s="1"/>
      <c r="G238" s="1"/>
      <c r="H238" s="16"/>
      <c r="I238" s="3"/>
      <c r="J238" s="31"/>
      <c r="K238" s="1"/>
    </row>
    <row r="239" spans="1:11" ht="14.25" customHeight="1" x14ac:dyDescent="0.3">
      <c r="A239" s="1"/>
      <c r="B239" s="3"/>
      <c r="C239" s="29"/>
      <c r="D239" s="27"/>
      <c r="E239" s="1"/>
      <c r="F239" s="1"/>
      <c r="G239" s="1"/>
      <c r="H239" s="16"/>
      <c r="I239" s="3"/>
      <c r="J239" s="31"/>
      <c r="K239" s="1"/>
    </row>
    <row r="240" spans="1:11" ht="14.25" customHeight="1" x14ac:dyDescent="0.3">
      <c r="A240" s="1"/>
      <c r="B240" s="3"/>
      <c r="C240" s="29"/>
      <c r="D240" s="27"/>
      <c r="E240" s="1"/>
      <c r="F240" s="1"/>
      <c r="G240" s="1"/>
      <c r="H240" s="16"/>
      <c r="I240" s="3"/>
      <c r="J240" s="31"/>
      <c r="K240" s="1"/>
    </row>
    <row r="241" spans="1:11" ht="14.25" customHeight="1" x14ac:dyDescent="0.3">
      <c r="A241" s="1"/>
      <c r="B241" s="3"/>
      <c r="C241" s="29"/>
      <c r="D241" s="27"/>
      <c r="E241" s="1"/>
      <c r="F241" s="1"/>
      <c r="G241" s="1"/>
      <c r="H241" s="16"/>
      <c r="I241" s="3"/>
      <c r="J241" s="31"/>
      <c r="K241" s="1"/>
    </row>
    <row r="242" spans="1:11" ht="14.25" customHeight="1" x14ac:dyDescent="0.3">
      <c r="A242" s="1"/>
      <c r="B242" s="3"/>
      <c r="C242" s="29"/>
      <c r="D242" s="27"/>
      <c r="E242" s="1"/>
      <c r="F242" s="1"/>
      <c r="G242" s="1"/>
      <c r="H242" s="16"/>
      <c r="I242" s="3"/>
      <c r="J242" s="31"/>
      <c r="K242" s="1"/>
    </row>
    <row r="243" spans="1:11" ht="14.25" customHeight="1" x14ac:dyDescent="0.3">
      <c r="A243" s="1"/>
      <c r="B243" s="3"/>
      <c r="C243" s="29"/>
      <c r="D243" s="27"/>
      <c r="E243" s="1"/>
      <c r="F243" s="1"/>
      <c r="G243" s="1"/>
      <c r="H243" s="16"/>
      <c r="I243" s="3"/>
      <c r="J243" s="31"/>
      <c r="K243" s="1"/>
    </row>
    <row r="244" spans="1:11" ht="14.25" customHeight="1" x14ac:dyDescent="0.3">
      <c r="A244" s="1"/>
      <c r="B244" s="3"/>
      <c r="C244" s="29"/>
      <c r="D244" s="27"/>
      <c r="E244" s="1"/>
      <c r="F244" s="1"/>
      <c r="G244" s="1"/>
      <c r="H244" s="16"/>
      <c r="I244" s="3"/>
      <c r="J244" s="31"/>
      <c r="K244" s="1"/>
    </row>
    <row r="245" spans="1:11" ht="14.25" customHeight="1" x14ac:dyDescent="0.3">
      <c r="A245" s="1"/>
      <c r="B245" s="3"/>
      <c r="C245" s="29"/>
      <c r="D245" s="27"/>
      <c r="E245" s="1"/>
      <c r="F245" s="1"/>
      <c r="G245" s="1"/>
      <c r="H245" s="16"/>
      <c r="I245" s="3"/>
      <c r="J245" s="31"/>
      <c r="K245" s="1"/>
    </row>
    <row r="246" spans="1:11" ht="14.25" customHeight="1" x14ac:dyDescent="0.3">
      <c r="A246" s="1"/>
      <c r="B246" s="3"/>
      <c r="C246" s="29"/>
      <c r="D246" s="27"/>
      <c r="E246" s="1"/>
      <c r="F246" s="1"/>
      <c r="G246" s="1"/>
      <c r="H246" s="16"/>
      <c r="I246" s="3"/>
      <c r="J246" s="31"/>
      <c r="K246" s="1"/>
    </row>
    <row r="247" spans="1:11" ht="14.25" customHeight="1" x14ac:dyDescent="0.3">
      <c r="A247" s="1"/>
      <c r="B247" s="3"/>
      <c r="C247" s="29"/>
      <c r="D247" s="27"/>
      <c r="E247" s="1"/>
      <c r="F247" s="1"/>
      <c r="G247" s="1"/>
      <c r="H247" s="16"/>
      <c r="I247" s="3"/>
      <c r="J247" s="31"/>
      <c r="K247" s="1"/>
    </row>
    <row r="248" spans="1:11" ht="14.25" customHeight="1" x14ac:dyDescent="0.3">
      <c r="A248" s="1"/>
      <c r="B248" s="3"/>
      <c r="C248" s="29"/>
      <c r="D248" s="27"/>
      <c r="E248" s="1"/>
      <c r="F248" s="1"/>
      <c r="G248" s="1"/>
      <c r="H248" s="16"/>
      <c r="I248" s="3"/>
      <c r="J248" s="31"/>
      <c r="K248" s="1"/>
    </row>
    <row r="249" spans="1:11" ht="14.25" customHeight="1" x14ac:dyDescent="0.3">
      <c r="A249" s="1"/>
      <c r="B249" s="3"/>
      <c r="C249" s="29"/>
      <c r="D249" s="27"/>
      <c r="E249" s="1"/>
      <c r="F249" s="1"/>
      <c r="G249" s="1"/>
      <c r="H249" s="16"/>
      <c r="I249" s="3"/>
      <c r="J249" s="31"/>
      <c r="K249" s="1"/>
    </row>
    <row r="250" spans="1:11" ht="14.25" customHeight="1" x14ac:dyDescent="0.3">
      <c r="A250" s="1"/>
      <c r="B250" s="3"/>
      <c r="C250" s="29"/>
      <c r="D250" s="27"/>
      <c r="E250" s="1"/>
      <c r="F250" s="1"/>
      <c r="G250" s="1"/>
      <c r="H250" s="16"/>
      <c r="I250" s="3"/>
      <c r="J250" s="31"/>
      <c r="K250" s="1"/>
    </row>
    <row r="251" spans="1:11" ht="14.25" customHeight="1" x14ac:dyDescent="0.3">
      <c r="A251" s="1"/>
      <c r="B251" s="3"/>
      <c r="C251" s="29"/>
      <c r="D251" s="27"/>
      <c r="E251" s="1"/>
      <c r="F251" s="1"/>
      <c r="G251" s="1"/>
      <c r="H251" s="16"/>
      <c r="I251" s="3"/>
      <c r="J251" s="31"/>
      <c r="K251" s="1"/>
    </row>
    <row r="252" spans="1:11" ht="14.25" customHeight="1" x14ac:dyDescent="0.3">
      <c r="A252" s="1"/>
      <c r="B252" s="3"/>
      <c r="C252" s="29"/>
      <c r="D252" s="27"/>
      <c r="E252" s="1"/>
      <c r="F252" s="1"/>
      <c r="G252" s="1"/>
      <c r="H252" s="16"/>
      <c r="I252" s="3"/>
      <c r="J252" s="31"/>
      <c r="K252" s="1"/>
    </row>
    <row r="253" spans="1:11" ht="14.25" customHeight="1" x14ac:dyDescent="0.3">
      <c r="A253" s="1"/>
      <c r="B253" s="3"/>
      <c r="C253" s="29"/>
      <c r="D253" s="27"/>
      <c r="E253" s="1"/>
      <c r="F253" s="1"/>
      <c r="G253" s="1"/>
      <c r="H253" s="16"/>
      <c r="I253" s="3"/>
      <c r="J253" s="31"/>
      <c r="K253" s="1"/>
    </row>
    <row r="254" spans="1:11" ht="14.25" customHeight="1" x14ac:dyDescent="0.3">
      <c r="A254" s="1"/>
      <c r="B254" s="3"/>
      <c r="C254" s="29"/>
      <c r="D254" s="27"/>
      <c r="E254" s="1"/>
      <c r="F254" s="1"/>
      <c r="G254" s="1"/>
      <c r="H254" s="16"/>
      <c r="I254" s="3"/>
      <c r="J254" s="31"/>
      <c r="K254" s="1"/>
    </row>
    <row r="255" spans="1:11" ht="14.25" customHeight="1" x14ac:dyDescent="0.3">
      <c r="A255" s="1"/>
      <c r="B255" s="3"/>
      <c r="C255" s="29"/>
      <c r="D255" s="27"/>
      <c r="E255" s="1"/>
      <c r="F255" s="1"/>
      <c r="G255" s="1"/>
      <c r="H255" s="16"/>
      <c r="I255" s="3"/>
      <c r="J255" s="31"/>
      <c r="K255" s="1"/>
    </row>
    <row r="256" spans="1:11" ht="14.25" customHeight="1" x14ac:dyDescent="0.3">
      <c r="A256" s="1"/>
      <c r="B256" s="3"/>
      <c r="C256" s="29"/>
      <c r="D256" s="27"/>
      <c r="E256" s="1"/>
      <c r="F256" s="1"/>
      <c r="G256" s="1"/>
      <c r="H256" s="16"/>
      <c r="I256" s="3"/>
      <c r="J256" s="31"/>
      <c r="K256" s="1"/>
    </row>
    <row r="257" spans="1:11" ht="14.25" customHeight="1" x14ac:dyDescent="0.3">
      <c r="A257" s="1"/>
      <c r="B257" s="3"/>
      <c r="C257" s="29"/>
      <c r="D257" s="27"/>
      <c r="E257" s="1"/>
      <c r="F257" s="1"/>
      <c r="G257" s="1"/>
      <c r="H257" s="16"/>
      <c r="I257" s="3"/>
      <c r="J257" s="31"/>
      <c r="K257" s="1"/>
    </row>
    <row r="258" spans="1:11" ht="14.25" customHeight="1" x14ac:dyDescent="0.3">
      <c r="A258" s="1"/>
      <c r="B258" s="3"/>
      <c r="C258" s="29"/>
      <c r="D258" s="27"/>
      <c r="E258" s="1"/>
      <c r="F258" s="1"/>
      <c r="G258" s="1"/>
      <c r="H258" s="16"/>
      <c r="I258" s="3"/>
      <c r="J258" s="31"/>
      <c r="K258" s="1"/>
    </row>
    <row r="259" spans="1:11" ht="14.25" customHeight="1" x14ac:dyDescent="0.3">
      <c r="A259" s="1"/>
      <c r="B259" s="3"/>
      <c r="C259" s="29"/>
      <c r="D259" s="27"/>
      <c r="E259" s="1"/>
      <c r="F259" s="1"/>
      <c r="G259" s="1"/>
      <c r="H259" s="16"/>
      <c r="I259" s="3"/>
      <c r="J259" s="31"/>
      <c r="K259" s="1"/>
    </row>
    <row r="260" spans="1:11" ht="14.25" customHeight="1" x14ac:dyDescent="0.3">
      <c r="A260" s="1"/>
      <c r="B260" s="3"/>
      <c r="C260" s="29"/>
      <c r="D260" s="27"/>
      <c r="E260" s="1"/>
      <c r="F260" s="1"/>
      <c r="G260" s="1"/>
      <c r="H260" s="16"/>
      <c r="I260" s="3"/>
      <c r="J260" s="31"/>
      <c r="K260" s="1"/>
    </row>
    <row r="261" spans="1:11" ht="14.25" customHeight="1" x14ac:dyDescent="0.3">
      <c r="A261" s="1"/>
      <c r="B261" s="3"/>
      <c r="C261" s="29"/>
      <c r="D261" s="27"/>
      <c r="E261" s="1"/>
      <c r="F261" s="1"/>
      <c r="G261" s="1"/>
      <c r="H261" s="16"/>
      <c r="I261" s="3"/>
      <c r="J261" s="31"/>
      <c r="K261" s="1"/>
    </row>
    <row r="262" spans="1:11" ht="14.25" customHeight="1" x14ac:dyDescent="0.3">
      <c r="A262" s="1"/>
      <c r="B262" s="3"/>
      <c r="C262" s="29"/>
      <c r="D262" s="27"/>
      <c r="E262" s="1"/>
      <c r="F262" s="1"/>
      <c r="G262" s="1"/>
      <c r="H262" s="16"/>
      <c r="I262" s="3"/>
      <c r="J262" s="31"/>
      <c r="K262" s="1"/>
    </row>
    <row r="263" spans="1:11" ht="14.25" customHeight="1" x14ac:dyDescent="0.3">
      <c r="A263" s="1"/>
      <c r="B263" s="3"/>
      <c r="C263" s="29"/>
      <c r="D263" s="27"/>
      <c r="E263" s="1"/>
      <c r="F263" s="1"/>
      <c r="G263" s="1"/>
      <c r="H263" s="16"/>
      <c r="I263" s="3"/>
      <c r="J263" s="31"/>
      <c r="K263" s="1"/>
    </row>
    <row r="264" spans="1:11" ht="14.25" customHeight="1" x14ac:dyDescent="0.3">
      <c r="A264" s="1"/>
      <c r="B264" s="3"/>
      <c r="C264" s="29"/>
      <c r="D264" s="27"/>
      <c r="E264" s="1"/>
      <c r="F264" s="1"/>
      <c r="G264" s="1"/>
      <c r="H264" s="16"/>
      <c r="I264" s="3"/>
      <c r="J264" s="31"/>
      <c r="K264" s="1"/>
    </row>
    <row r="265" spans="1:11" ht="14.25" customHeight="1" x14ac:dyDescent="0.3">
      <c r="A265" s="1"/>
      <c r="B265" s="3"/>
      <c r="C265" s="29"/>
      <c r="D265" s="27"/>
      <c r="E265" s="1"/>
      <c r="F265" s="1"/>
      <c r="G265" s="1"/>
      <c r="H265" s="16"/>
      <c r="I265" s="3"/>
      <c r="J265" s="31"/>
      <c r="K265" s="1"/>
    </row>
    <row r="266" spans="1:11" ht="14.25" customHeight="1" x14ac:dyDescent="0.3">
      <c r="A266" s="1"/>
      <c r="B266" s="3"/>
      <c r="C266" s="29"/>
      <c r="D266" s="27"/>
      <c r="E266" s="1"/>
      <c r="F266" s="1"/>
      <c r="G266" s="1"/>
      <c r="H266" s="16"/>
      <c r="I266" s="3"/>
      <c r="J266" s="31"/>
      <c r="K266" s="1"/>
    </row>
    <row r="267" spans="1:11" ht="14.25" customHeight="1" x14ac:dyDescent="0.3">
      <c r="A267" s="1"/>
      <c r="B267" s="3"/>
      <c r="C267" s="29"/>
      <c r="D267" s="27"/>
      <c r="E267" s="1"/>
      <c r="F267" s="1"/>
      <c r="G267" s="1"/>
      <c r="H267" s="16"/>
      <c r="I267" s="3"/>
      <c r="J267" s="31"/>
      <c r="K267" s="1"/>
    </row>
    <row r="268" spans="1:11" ht="14.25" customHeight="1" x14ac:dyDescent="0.3">
      <c r="A268" s="1"/>
      <c r="B268" s="3"/>
      <c r="C268" s="29"/>
      <c r="D268" s="27"/>
      <c r="E268" s="1"/>
      <c r="F268" s="1"/>
      <c r="G268" s="1"/>
      <c r="H268" s="16"/>
      <c r="I268" s="3"/>
      <c r="J268" s="31"/>
      <c r="K268" s="1"/>
    </row>
    <row r="269" spans="1:11" ht="14.25" customHeight="1" x14ac:dyDescent="0.3">
      <c r="A269" s="1"/>
      <c r="B269" s="3"/>
      <c r="C269" s="29"/>
      <c r="D269" s="27"/>
      <c r="E269" s="1"/>
      <c r="F269" s="1"/>
      <c r="G269" s="1"/>
      <c r="H269" s="16"/>
      <c r="I269" s="3"/>
      <c r="J269" s="31"/>
      <c r="K269" s="1"/>
    </row>
    <row r="270" spans="1:11" ht="14.25" customHeight="1" x14ac:dyDescent="0.3">
      <c r="A270" s="1"/>
      <c r="B270" s="3"/>
      <c r="C270" s="29"/>
      <c r="D270" s="27"/>
      <c r="E270" s="1"/>
      <c r="F270" s="1"/>
      <c r="G270" s="1"/>
      <c r="H270" s="16"/>
      <c r="I270" s="3"/>
      <c r="J270" s="31"/>
      <c r="K270" s="1"/>
    </row>
    <row r="271" spans="1:11" ht="14.25" customHeight="1" x14ac:dyDescent="0.3">
      <c r="A271" s="1"/>
      <c r="B271" s="3"/>
      <c r="C271" s="29"/>
      <c r="D271" s="27"/>
      <c r="E271" s="1"/>
      <c r="F271" s="1"/>
      <c r="G271" s="1"/>
      <c r="H271" s="16"/>
      <c r="I271" s="3"/>
      <c r="J271" s="31"/>
      <c r="K271" s="1"/>
    </row>
    <row r="272" spans="1:11" ht="14.25" customHeight="1" x14ac:dyDescent="0.3">
      <c r="A272" s="1"/>
      <c r="B272" s="3"/>
      <c r="C272" s="29"/>
      <c r="D272" s="27"/>
      <c r="E272" s="1"/>
      <c r="F272" s="1"/>
      <c r="G272" s="1"/>
      <c r="H272" s="16"/>
      <c r="I272" s="3"/>
      <c r="J272" s="31"/>
      <c r="K272" s="1"/>
    </row>
    <row r="273" spans="1:11" ht="14.25" customHeight="1" x14ac:dyDescent="0.3">
      <c r="A273" s="1"/>
      <c r="B273" s="3"/>
      <c r="C273" s="29"/>
      <c r="D273" s="27"/>
      <c r="E273" s="1"/>
      <c r="F273" s="1"/>
      <c r="G273" s="1"/>
      <c r="H273" s="16"/>
      <c r="I273" s="3"/>
      <c r="J273" s="31"/>
      <c r="K273" s="1"/>
    </row>
    <row r="274" spans="1:11" ht="14.25" customHeight="1" x14ac:dyDescent="0.3">
      <c r="A274" s="1"/>
      <c r="B274" s="3"/>
      <c r="C274" s="29"/>
      <c r="D274" s="27"/>
      <c r="E274" s="1"/>
      <c r="F274" s="1"/>
      <c r="G274" s="1"/>
      <c r="H274" s="16"/>
      <c r="I274" s="3"/>
      <c r="J274" s="31"/>
      <c r="K274" s="1"/>
    </row>
    <row r="275" spans="1:11" ht="14.25" customHeight="1" x14ac:dyDescent="0.3">
      <c r="A275" s="1"/>
      <c r="B275" s="3"/>
      <c r="C275" s="29"/>
      <c r="D275" s="27"/>
      <c r="E275" s="1"/>
      <c r="F275" s="1"/>
      <c r="G275" s="1"/>
      <c r="H275" s="16"/>
      <c r="I275" s="3"/>
      <c r="J275" s="31"/>
      <c r="K275" s="1"/>
    </row>
    <row r="276" spans="1:11" ht="14.25" customHeight="1" x14ac:dyDescent="0.3">
      <c r="A276" s="1"/>
      <c r="B276" s="3"/>
      <c r="C276" s="29"/>
      <c r="D276" s="27"/>
      <c r="E276" s="1"/>
      <c r="F276" s="1"/>
      <c r="G276" s="1"/>
      <c r="H276" s="16"/>
      <c r="I276" s="3"/>
      <c r="J276" s="31"/>
      <c r="K276" s="1"/>
    </row>
    <row r="277" spans="1:11" ht="14.25" customHeight="1" x14ac:dyDescent="0.3">
      <c r="A277" s="1"/>
      <c r="B277" s="3"/>
      <c r="C277" s="29"/>
      <c r="D277" s="27"/>
      <c r="E277" s="1"/>
      <c r="F277" s="1"/>
      <c r="G277" s="1"/>
      <c r="H277" s="16"/>
      <c r="I277" s="3"/>
      <c r="J277" s="31"/>
      <c r="K277" s="1"/>
    </row>
    <row r="278" spans="1:11" ht="14.25" customHeight="1" x14ac:dyDescent="0.3">
      <c r="A278" s="1"/>
      <c r="B278" s="3"/>
      <c r="C278" s="29"/>
      <c r="D278" s="27"/>
      <c r="E278" s="1"/>
      <c r="F278" s="1"/>
      <c r="G278" s="1"/>
      <c r="H278" s="16"/>
      <c r="I278" s="3"/>
      <c r="J278" s="31"/>
      <c r="K278" s="1"/>
    </row>
    <row r="279" spans="1:11" ht="14.25" customHeight="1" x14ac:dyDescent="0.3">
      <c r="A279" s="1"/>
      <c r="B279" s="3"/>
      <c r="C279" s="29"/>
      <c r="D279" s="27"/>
      <c r="E279" s="1"/>
      <c r="F279" s="1"/>
      <c r="G279" s="1"/>
      <c r="H279" s="16"/>
      <c r="I279" s="3"/>
      <c r="J279" s="31"/>
      <c r="K279" s="1"/>
    </row>
    <row r="280" spans="1:11" ht="14.25" customHeight="1" x14ac:dyDescent="0.3">
      <c r="A280" s="1"/>
      <c r="B280" s="3"/>
      <c r="C280" s="29"/>
      <c r="D280" s="27"/>
      <c r="E280" s="1"/>
      <c r="F280" s="1"/>
      <c r="G280" s="1"/>
      <c r="H280" s="16"/>
      <c r="I280" s="3"/>
      <c r="J280" s="31"/>
      <c r="K280" s="1"/>
    </row>
    <row r="281" spans="1:11" ht="14.25" customHeight="1" x14ac:dyDescent="0.3">
      <c r="A281" s="1"/>
      <c r="B281" s="3"/>
      <c r="C281" s="29"/>
      <c r="D281" s="27"/>
      <c r="E281" s="1"/>
      <c r="F281" s="1"/>
      <c r="G281" s="1"/>
      <c r="H281" s="16"/>
      <c r="I281" s="3"/>
      <c r="J281" s="31"/>
      <c r="K281" s="1"/>
    </row>
    <row r="282" spans="1:11" ht="14.25" customHeight="1" x14ac:dyDescent="0.3">
      <c r="A282" s="1"/>
      <c r="B282" s="3"/>
      <c r="C282" s="29"/>
      <c r="D282" s="27"/>
      <c r="E282" s="1"/>
      <c r="F282" s="1"/>
      <c r="G282" s="1"/>
      <c r="H282" s="16"/>
      <c r="I282" s="3"/>
      <c r="J282" s="31"/>
      <c r="K282" s="1"/>
    </row>
    <row r="283" spans="1:11" ht="14.25" customHeight="1" x14ac:dyDescent="0.3">
      <c r="A283" s="1"/>
      <c r="B283" s="3"/>
      <c r="C283" s="29"/>
      <c r="D283" s="27"/>
      <c r="E283" s="1"/>
      <c r="F283" s="1"/>
      <c r="G283" s="1"/>
      <c r="H283" s="16"/>
      <c r="I283" s="3"/>
      <c r="J283" s="31"/>
      <c r="K283" s="1"/>
    </row>
    <row r="284" spans="1:11" ht="14.25" customHeight="1" x14ac:dyDescent="0.3">
      <c r="A284" s="1"/>
      <c r="B284" s="3"/>
      <c r="C284" s="29"/>
      <c r="D284" s="27"/>
      <c r="E284" s="1"/>
      <c r="F284" s="1"/>
      <c r="G284" s="1"/>
      <c r="H284" s="16"/>
      <c r="I284" s="3"/>
      <c r="J284" s="31"/>
      <c r="K284" s="1"/>
    </row>
    <row r="285" spans="1:11" ht="14.25" customHeight="1" x14ac:dyDescent="0.3">
      <c r="A285" s="1"/>
      <c r="B285" s="3"/>
      <c r="C285" s="29"/>
      <c r="D285" s="27"/>
      <c r="E285" s="1"/>
      <c r="F285" s="1"/>
      <c r="G285" s="1"/>
      <c r="H285" s="16"/>
      <c r="I285" s="3"/>
      <c r="J285" s="31"/>
      <c r="K285" s="1"/>
    </row>
    <row r="286" spans="1:11" ht="14.25" customHeight="1" x14ac:dyDescent="0.3">
      <c r="A286" s="1"/>
      <c r="B286" s="3"/>
      <c r="C286" s="29"/>
      <c r="D286" s="27"/>
      <c r="E286" s="1"/>
      <c r="F286" s="1"/>
      <c r="G286" s="1"/>
      <c r="H286" s="16"/>
      <c r="I286" s="3"/>
      <c r="J286" s="31"/>
      <c r="K286" s="1"/>
    </row>
    <row r="287" spans="1:11" ht="14.25" customHeight="1" x14ac:dyDescent="0.3">
      <c r="A287" s="1"/>
      <c r="B287" s="3"/>
      <c r="C287" s="29"/>
      <c r="D287" s="27"/>
      <c r="E287" s="1"/>
      <c r="F287" s="1"/>
      <c r="G287" s="1"/>
      <c r="H287" s="16"/>
      <c r="I287" s="3"/>
      <c r="J287" s="31"/>
      <c r="K287" s="1"/>
    </row>
    <row r="288" spans="1:11" ht="14.25" customHeight="1" x14ac:dyDescent="0.3">
      <c r="A288" s="1"/>
      <c r="B288" s="3"/>
      <c r="C288" s="29"/>
      <c r="D288" s="27"/>
      <c r="E288" s="1"/>
      <c r="F288" s="1"/>
      <c r="G288" s="1"/>
      <c r="H288" s="16"/>
      <c r="I288" s="3"/>
      <c r="J288" s="31"/>
      <c r="K288" s="1"/>
    </row>
    <row r="289" spans="1:11" ht="14.25" customHeight="1" x14ac:dyDescent="0.3">
      <c r="A289" s="1"/>
      <c r="B289" s="3"/>
      <c r="C289" s="29"/>
      <c r="D289" s="27"/>
      <c r="E289" s="1"/>
      <c r="F289" s="1"/>
      <c r="G289" s="1"/>
      <c r="H289" s="16"/>
      <c r="I289" s="3"/>
      <c r="J289" s="31"/>
      <c r="K289" s="1"/>
    </row>
    <row r="290" spans="1:11" ht="14.25" customHeight="1" x14ac:dyDescent="0.3">
      <c r="A290" s="1"/>
      <c r="B290" s="3"/>
      <c r="C290" s="29"/>
      <c r="D290" s="27"/>
      <c r="E290" s="1"/>
      <c r="F290" s="1"/>
      <c r="G290" s="1"/>
      <c r="H290" s="16"/>
      <c r="I290" s="3"/>
      <c r="J290" s="31"/>
      <c r="K290" s="1"/>
    </row>
    <row r="291" spans="1:11" ht="14.25" customHeight="1" x14ac:dyDescent="0.3">
      <c r="A291" s="1"/>
      <c r="B291" s="3"/>
      <c r="C291" s="29"/>
      <c r="D291" s="27"/>
      <c r="E291" s="1"/>
      <c r="F291" s="1"/>
      <c r="G291" s="1"/>
      <c r="H291" s="16"/>
      <c r="I291" s="3"/>
      <c r="J291" s="31"/>
      <c r="K291" s="1"/>
    </row>
    <row r="292" spans="1:11" ht="14.25" customHeight="1" x14ac:dyDescent="0.3">
      <c r="A292" s="1"/>
      <c r="B292" s="3"/>
      <c r="C292" s="29"/>
      <c r="D292" s="27"/>
      <c r="E292" s="1"/>
      <c r="F292" s="1"/>
      <c r="G292" s="1"/>
      <c r="H292" s="16"/>
      <c r="I292" s="3"/>
      <c r="J292" s="31"/>
      <c r="K292" s="1"/>
    </row>
    <row r="293" spans="1:11" ht="14.25" customHeight="1" x14ac:dyDescent="0.3">
      <c r="A293" s="1"/>
      <c r="B293" s="3"/>
      <c r="C293" s="29"/>
      <c r="D293" s="27"/>
      <c r="E293" s="1"/>
      <c r="F293" s="1"/>
      <c r="G293" s="1"/>
      <c r="H293" s="16"/>
      <c r="I293" s="3"/>
      <c r="J293" s="31"/>
      <c r="K293" s="1"/>
    </row>
    <row r="294" spans="1:11" ht="14.25" customHeight="1" x14ac:dyDescent="0.3">
      <c r="A294" s="1"/>
      <c r="B294" s="3"/>
      <c r="C294" s="29"/>
      <c r="D294" s="27"/>
      <c r="E294" s="1"/>
      <c r="F294" s="1"/>
      <c r="G294" s="1"/>
      <c r="H294" s="16"/>
      <c r="I294" s="3"/>
      <c r="J294" s="31"/>
      <c r="K294" s="1"/>
    </row>
    <row r="295" spans="1:11" ht="14.25" customHeight="1" x14ac:dyDescent="0.3">
      <c r="A295" s="1"/>
      <c r="B295" s="3"/>
      <c r="C295" s="29"/>
      <c r="D295" s="27"/>
      <c r="E295" s="1"/>
      <c r="F295" s="1"/>
      <c r="G295" s="1"/>
      <c r="H295" s="16"/>
      <c r="I295" s="3"/>
      <c r="J295" s="31"/>
      <c r="K295" s="1"/>
    </row>
    <row r="296" spans="1:11" ht="14.25" customHeight="1" x14ac:dyDescent="0.3">
      <c r="A296" s="1"/>
      <c r="B296" s="3"/>
      <c r="C296" s="29"/>
      <c r="D296" s="27"/>
      <c r="E296" s="1"/>
      <c r="F296" s="1"/>
      <c r="G296" s="1"/>
      <c r="H296" s="16"/>
      <c r="I296" s="3"/>
      <c r="J296" s="31"/>
      <c r="K296" s="1"/>
    </row>
    <row r="297" spans="1:11" ht="14.25" customHeight="1" x14ac:dyDescent="0.3">
      <c r="A297" s="1"/>
      <c r="B297" s="3"/>
      <c r="C297" s="29"/>
      <c r="D297" s="27"/>
      <c r="E297" s="1"/>
      <c r="F297" s="1"/>
      <c r="G297" s="1"/>
      <c r="H297" s="16"/>
      <c r="I297" s="3"/>
      <c r="J297" s="31"/>
      <c r="K297" s="1"/>
    </row>
    <row r="298" spans="1:11" ht="14.25" customHeight="1" x14ac:dyDescent="0.3">
      <c r="A298" s="1"/>
      <c r="B298" s="3"/>
      <c r="C298" s="29"/>
      <c r="D298" s="27"/>
      <c r="E298" s="1"/>
      <c r="F298" s="1"/>
      <c r="G298" s="1"/>
      <c r="H298" s="16"/>
      <c r="I298" s="3"/>
      <c r="J298" s="31"/>
      <c r="K298" s="1"/>
    </row>
    <row r="299" spans="1:11" ht="14.25" customHeight="1" x14ac:dyDescent="0.3">
      <c r="A299" s="1"/>
      <c r="B299" s="3"/>
      <c r="C299" s="29"/>
      <c r="D299" s="27"/>
      <c r="E299" s="1"/>
      <c r="F299" s="1"/>
      <c r="G299" s="1"/>
      <c r="H299" s="16"/>
      <c r="I299" s="3"/>
      <c r="J299" s="31"/>
      <c r="K299" s="1"/>
    </row>
    <row r="300" spans="1:11" ht="14.25" customHeight="1" x14ac:dyDescent="0.3">
      <c r="A300" s="1"/>
      <c r="B300" s="3"/>
      <c r="C300" s="29"/>
      <c r="D300" s="27"/>
      <c r="E300" s="1"/>
      <c r="F300" s="1"/>
      <c r="G300" s="1"/>
      <c r="H300" s="16"/>
      <c r="I300" s="3"/>
      <c r="J300" s="31"/>
      <c r="K300" s="1"/>
    </row>
    <row r="301" spans="1:11" ht="14.25" customHeight="1" x14ac:dyDescent="0.3">
      <c r="A301" s="1"/>
      <c r="B301" s="3"/>
      <c r="C301" s="29"/>
      <c r="D301" s="27"/>
      <c r="E301" s="1"/>
      <c r="F301" s="1"/>
      <c r="G301" s="1"/>
      <c r="H301" s="16"/>
      <c r="I301" s="3"/>
      <c r="J301" s="31"/>
      <c r="K301" s="1"/>
    </row>
    <row r="302" spans="1:11" ht="14.25" customHeight="1" x14ac:dyDescent="0.3">
      <c r="A302" s="1"/>
      <c r="B302" s="3"/>
      <c r="C302" s="29"/>
      <c r="D302" s="27"/>
      <c r="E302" s="1"/>
      <c r="F302" s="1"/>
      <c r="G302" s="1"/>
      <c r="H302" s="16"/>
      <c r="I302" s="3"/>
      <c r="J302" s="31"/>
      <c r="K302" s="1"/>
    </row>
    <row r="303" spans="1:11" ht="14.25" customHeight="1" x14ac:dyDescent="0.3">
      <c r="A303" s="1"/>
      <c r="B303" s="3"/>
      <c r="C303" s="29"/>
      <c r="D303" s="27"/>
      <c r="E303" s="1"/>
      <c r="F303" s="1"/>
      <c r="G303" s="1"/>
      <c r="H303" s="16"/>
      <c r="I303" s="3"/>
      <c r="J303" s="31"/>
      <c r="K303" s="1"/>
    </row>
    <row r="304" spans="1:11" ht="14.25" customHeight="1" x14ac:dyDescent="0.3">
      <c r="A304" s="1"/>
      <c r="B304" s="3"/>
      <c r="C304" s="29"/>
      <c r="D304" s="27"/>
      <c r="E304" s="1"/>
      <c r="F304" s="1"/>
      <c r="G304" s="1"/>
      <c r="H304" s="16"/>
      <c r="I304" s="3"/>
      <c r="J304" s="31"/>
      <c r="K304" s="1"/>
    </row>
    <row r="305" spans="1:11" ht="14.25" customHeight="1" x14ac:dyDescent="0.3">
      <c r="A305" s="1"/>
      <c r="B305" s="3"/>
      <c r="C305" s="29"/>
      <c r="D305" s="27"/>
      <c r="E305" s="1"/>
      <c r="F305" s="1"/>
      <c r="G305" s="1"/>
      <c r="H305" s="16"/>
      <c r="I305" s="3"/>
      <c r="J305" s="31"/>
      <c r="K305" s="1"/>
    </row>
    <row r="306" spans="1:11" ht="14.25" customHeight="1" x14ac:dyDescent="0.3">
      <c r="A306" s="1"/>
      <c r="B306" s="3"/>
      <c r="C306" s="29"/>
      <c r="D306" s="27"/>
      <c r="E306" s="1"/>
      <c r="F306" s="1"/>
      <c r="G306" s="1"/>
      <c r="H306" s="16"/>
      <c r="I306" s="3"/>
      <c r="J306" s="31"/>
      <c r="K306" s="1"/>
    </row>
    <row r="307" spans="1:11" ht="14.25" customHeight="1" x14ac:dyDescent="0.3">
      <c r="A307" s="1"/>
      <c r="B307" s="3"/>
      <c r="C307" s="29"/>
      <c r="D307" s="27"/>
      <c r="E307" s="1"/>
      <c r="F307" s="1"/>
      <c r="G307" s="1"/>
      <c r="H307" s="16"/>
      <c r="I307" s="3"/>
      <c r="J307" s="31"/>
      <c r="K307" s="1"/>
    </row>
    <row r="308" spans="1:11" ht="14.25" customHeight="1" x14ac:dyDescent="0.3">
      <c r="A308" s="1"/>
      <c r="B308" s="3"/>
      <c r="C308" s="29"/>
      <c r="D308" s="27"/>
      <c r="E308" s="1"/>
      <c r="F308" s="1"/>
      <c r="G308" s="1"/>
      <c r="H308" s="16"/>
      <c r="I308" s="3"/>
      <c r="J308" s="31"/>
      <c r="K308" s="1"/>
    </row>
    <row r="309" spans="1:11" ht="14.25" customHeight="1" x14ac:dyDescent="0.3">
      <c r="A309" s="1"/>
      <c r="B309" s="3"/>
      <c r="C309" s="29"/>
      <c r="D309" s="27"/>
      <c r="E309" s="1"/>
      <c r="F309" s="1"/>
      <c r="G309" s="1"/>
      <c r="H309" s="16"/>
      <c r="I309" s="3"/>
      <c r="J309" s="31"/>
      <c r="K309" s="1"/>
    </row>
    <row r="310" spans="1:11" ht="14.25" customHeight="1" x14ac:dyDescent="0.3">
      <c r="A310" s="1"/>
      <c r="B310" s="3"/>
      <c r="C310" s="29"/>
      <c r="D310" s="27"/>
      <c r="E310" s="1"/>
      <c r="F310" s="1"/>
      <c r="G310" s="1"/>
      <c r="H310" s="16"/>
      <c r="I310" s="3"/>
      <c r="J310" s="31"/>
      <c r="K310" s="1"/>
    </row>
    <row r="311" spans="1:11" ht="14.25" customHeight="1" x14ac:dyDescent="0.3">
      <c r="A311" s="1"/>
      <c r="B311" s="3"/>
      <c r="C311" s="29"/>
      <c r="D311" s="27"/>
      <c r="E311" s="1"/>
      <c r="F311" s="1"/>
      <c r="G311" s="1"/>
      <c r="H311" s="16"/>
      <c r="I311" s="3"/>
      <c r="J311" s="31"/>
      <c r="K311" s="1"/>
    </row>
    <row r="312" spans="1:11" ht="14.25" customHeight="1" x14ac:dyDescent="0.3">
      <c r="A312" s="1"/>
      <c r="B312" s="3"/>
      <c r="C312" s="29"/>
      <c r="D312" s="27"/>
      <c r="E312" s="1"/>
      <c r="F312" s="1"/>
      <c r="G312" s="1"/>
      <c r="H312" s="16"/>
      <c r="I312" s="3"/>
      <c r="J312" s="31"/>
      <c r="K312" s="1"/>
    </row>
    <row r="313" spans="1:11" ht="14.25" customHeight="1" x14ac:dyDescent="0.3">
      <c r="A313" s="1"/>
      <c r="B313" s="3"/>
      <c r="C313" s="29"/>
      <c r="D313" s="27"/>
      <c r="E313" s="1"/>
      <c r="F313" s="1"/>
      <c r="G313" s="1"/>
      <c r="H313" s="16"/>
      <c r="I313" s="3"/>
      <c r="J313" s="31"/>
      <c r="K313" s="1"/>
    </row>
    <row r="314" spans="1:11" ht="14.25" customHeight="1" x14ac:dyDescent="0.3">
      <c r="A314" s="1"/>
      <c r="B314" s="3"/>
      <c r="C314" s="29"/>
      <c r="D314" s="27"/>
      <c r="E314" s="1"/>
      <c r="F314" s="1"/>
      <c r="G314" s="1"/>
      <c r="H314" s="16"/>
      <c r="I314" s="3"/>
      <c r="J314" s="31"/>
      <c r="K314" s="1"/>
    </row>
    <row r="315" spans="1:11" ht="14.25" customHeight="1" x14ac:dyDescent="0.3">
      <c r="A315" s="1"/>
      <c r="B315" s="3"/>
      <c r="C315" s="29"/>
      <c r="D315" s="27"/>
      <c r="E315" s="1"/>
      <c r="F315" s="1"/>
      <c r="G315" s="1"/>
      <c r="H315" s="16"/>
      <c r="I315" s="3"/>
      <c r="J315" s="31"/>
      <c r="K315" s="1"/>
    </row>
    <row r="316" spans="1:11" ht="14.25" customHeight="1" x14ac:dyDescent="0.3">
      <c r="A316" s="1"/>
      <c r="B316" s="3"/>
      <c r="C316" s="29"/>
      <c r="D316" s="27"/>
      <c r="E316" s="1"/>
      <c r="F316" s="1"/>
      <c r="G316" s="1"/>
      <c r="H316" s="16"/>
      <c r="I316" s="3"/>
      <c r="J316" s="31"/>
      <c r="K316" s="1"/>
    </row>
    <row r="317" spans="1:11" ht="14.25" customHeight="1" x14ac:dyDescent="0.3">
      <c r="A317" s="1"/>
      <c r="B317" s="3"/>
      <c r="C317" s="29"/>
      <c r="D317" s="27"/>
      <c r="E317" s="1"/>
      <c r="F317" s="1"/>
      <c r="G317" s="1"/>
      <c r="H317" s="16"/>
      <c r="I317" s="3"/>
      <c r="J317" s="31"/>
      <c r="K317" s="1"/>
    </row>
    <row r="318" spans="1:11" ht="14.25" customHeight="1" x14ac:dyDescent="0.3">
      <c r="A318" s="1"/>
      <c r="B318" s="3"/>
      <c r="C318" s="29"/>
      <c r="D318" s="27"/>
      <c r="E318" s="1"/>
      <c r="F318" s="1"/>
      <c r="G318" s="1"/>
      <c r="H318" s="16"/>
      <c r="I318" s="3"/>
      <c r="J318" s="31"/>
      <c r="K318" s="1"/>
    </row>
    <row r="319" spans="1:11" ht="14.25" customHeight="1" x14ac:dyDescent="0.3">
      <c r="A319" s="1"/>
      <c r="B319" s="3"/>
      <c r="C319" s="29"/>
      <c r="D319" s="27"/>
      <c r="E319" s="1"/>
      <c r="F319" s="1"/>
      <c r="G319" s="1"/>
      <c r="H319" s="16"/>
      <c r="I319" s="3"/>
      <c r="J319" s="31"/>
      <c r="K319" s="1"/>
    </row>
    <row r="320" spans="1:11" ht="14.25" customHeight="1" x14ac:dyDescent="0.3">
      <c r="A320" s="1"/>
      <c r="B320" s="3"/>
      <c r="C320" s="29"/>
      <c r="D320" s="27"/>
      <c r="E320" s="1"/>
      <c r="F320" s="1"/>
      <c r="G320" s="1"/>
      <c r="H320" s="16"/>
      <c r="I320" s="3"/>
      <c r="J320" s="31"/>
      <c r="K320" s="1"/>
    </row>
    <row r="321" spans="1:11" ht="14.25" customHeight="1" x14ac:dyDescent="0.3">
      <c r="A321" s="1"/>
      <c r="B321" s="3"/>
      <c r="C321" s="29"/>
      <c r="D321" s="27"/>
      <c r="E321" s="1"/>
      <c r="F321" s="1"/>
      <c r="G321" s="1"/>
      <c r="H321" s="16"/>
      <c r="I321" s="3"/>
      <c r="J321" s="31"/>
      <c r="K321" s="1"/>
    </row>
    <row r="322" spans="1:11" ht="14.25" customHeight="1" x14ac:dyDescent="0.3">
      <c r="A322" s="1"/>
      <c r="B322" s="3"/>
      <c r="C322" s="29"/>
      <c r="D322" s="27"/>
      <c r="E322" s="1"/>
      <c r="F322" s="1"/>
      <c r="G322" s="1"/>
      <c r="H322" s="16"/>
      <c r="I322" s="3"/>
      <c r="J322" s="31"/>
      <c r="K322" s="1"/>
    </row>
    <row r="323" spans="1:11" ht="14.25" customHeight="1" x14ac:dyDescent="0.3">
      <c r="A323" s="1"/>
      <c r="B323" s="3"/>
      <c r="C323" s="29"/>
      <c r="D323" s="27"/>
      <c r="E323" s="1"/>
      <c r="F323" s="1"/>
      <c r="G323" s="1"/>
      <c r="H323" s="16"/>
      <c r="I323" s="3"/>
      <c r="J323" s="31"/>
      <c r="K323" s="1"/>
    </row>
    <row r="324" spans="1:11" ht="14.25" customHeight="1" x14ac:dyDescent="0.3">
      <c r="A324" s="1"/>
      <c r="B324" s="3"/>
      <c r="C324" s="29"/>
      <c r="D324" s="27"/>
      <c r="E324" s="1"/>
      <c r="F324" s="1"/>
      <c r="G324" s="1"/>
      <c r="H324" s="16"/>
      <c r="I324" s="3"/>
      <c r="J324" s="31"/>
      <c r="K324" s="1"/>
    </row>
    <row r="325" spans="1:11" ht="14.25" customHeight="1" x14ac:dyDescent="0.3">
      <c r="A325" s="1"/>
      <c r="B325" s="3"/>
      <c r="C325" s="29"/>
      <c r="D325" s="27"/>
      <c r="E325" s="1"/>
      <c r="F325" s="1"/>
      <c r="G325" s="1"/>
      <c r="H325" s="16"/>
      <c r="I325" s="3"/>
      <c r="J325" s="31"/>
      <c r="K325" s="1"/>
    </row>
    <row r="326" spans="1:11" ht="14.25" customHeight="1" x14ac:dyDescent="0.3">
      <c r="A326" s="1"/>
      <c r="B326" s="3"/>
      <c r="C326" s="29"/>
      <c r="D326" s="27"/>
      <c r="E326" s="1"/>
      <c r="F326" s="1"/>
      <c r="G326" s="1"/>
      <c r="H326" s="16"/>
      <c r="I326" s="3"/>
      <c r="J326" s="31"/>
      <c r="K326" s="1"/>
    </row>
    <row r="327" spans="1:11" ht="14.25" customHeight="1" x14ac:dyDescent="0.3">
      <c r="A327" s="1"/>
      <c r="B327" s="3"/>
      <c r="C327" s="29"/>
      <c r="D327" s="27"/>
      <c r="E327" s="1"/>
      <c r="F327" s="1"/>
      <c r="G327" s="1"/>
      <c r="H327" s="16"/>
      <c r="I327" s="3"/>
      <c r="J327" s="31"/>
      <c r="K327" s="1"/>
    </row>
    <row r="328" spans="1:11" ht="14.25" customHeight="1" x14ac:dyDescent="0.3">
      <c r="A328" s="1"/>
      <c r="B328" s="3"/>
      <c r="C328" s="29"/>
      <c r="D328" s="27"/>
      <c r="E328" s="1"/>
      <c r="F328" s="1"/>
      <c r="G328" s="1"/>
      <c r="H328" s="16"/>
      <c r="I328" s="3"/>
      <c r="J328" s="31"/>
      <c r="K328" s="1"/>
    </row>
    <row r="329" spans="1:11" ht="14.25" customHeight="1" x14ac:dyDescent="0.3">
      <c r="A329" s="1"/>
      <c r="B329" s="3"/>
      <c r="C329" s="29"/>
      <c r="D329" s="27"/>
      <c r="E329" s="1"/>
      <c r="F329" s="1"/>
      <c r="G329" s="1"/>
      <c r="H329" s="16"/>
      <c r="I329" s="3"/>
      <c r="J329" s="31"/>
      <c r="K329" s="1"/>
    </row>
    <row r="330" spans="1:11" ht="14.25" customHeight="1" x14ac:dyDescent="0.3">
      <c r="A330" s="1"/>
      <c r="B330" s="3"/>
      <c r="C330" s="29"/>
      <c r="D330" s="27"/>
      <c r="E330" s="1"/>
      <c r="F330" s="1"/>
      <c r="G330" s="1"/>
      <c r="H330" s="16"/>
      <c r="I330" s="3"/>
      <c r="J330" s="31"/>
      <c r="K330" s="1"/>
    </row>
    <row r="331" spans="1:11" ht="14.25" customHeight="1" x14ac:dyDescent="0.3">
      <c r="A331" s="1"/>
      <c r="B331" s="3"/>
      <c r="C331" s="29"/>
      <c r="D331" s="27"/>
      <c r="E331" s="1"/>
      <c r="F331" s="1"/>
      <c r="G331" s="1"/>
      <c r="H331" s="16"/>
      <c r="I331" s="3"/>
      <c r="J331" s="31"/>
      <c r="K331" s="1"/>
    </row>
    <row r="332" spans="1:11" ht="14.25" customHeight="1" x14ac:dyDescent="0.3">
      <c r="A332" s="1"/>
      <c r="B332" s="3"/>
      <c r="C332" s="29"/>
      <c r="D332" s="27"/>
      <c r="E332" s="1"/>
      <c r="F332" s="1"/>
      <c r="G332" s="1"/>
      <c r="H332" s="16"/>
      <c r="I332" s="3"/>
      <c r="J332" s="31"/>
      <c r="K332" s="1"/>
    </row>
    <row r="333" spans="1:11" ht="14.25" customHeight="1" x14ac:dyDescent="0.3">
      <c r="A333" s="1"/>
      <c r="B333" s="3"/>
      <c r="C333" s="29"/>
      <c r="D333" s="27"/>
      <c r="E333" s="1"/>
      <c r="F333" s="1"/>
      <c r="G333" s="1"/>
      <c r="H333" s="16"/>
      <c r="I333" s="3"/>
      <c r="J333" s="31"/>
      <c r="K333" s="1"/>
    </row>
    <row r="334" spans="1:11" ht="14.25" customHeight="1" x14ac:dyDescent="0.3">
      <c r="A334" s="1"/>
      <c r="B334" s="3"/>
      <c r="C334" s="29"/>
      <c r="D334" s="27"/>
      <c r="E334" s="1"/>
      <c r="F334" s="1"/>
      <c r="G334" s="1"/>
      <c r="H334" s="16"/>
      <c r="I334" s="3"/>
      <c r="J334" s="31"/>
      <c r="K334" s="1"/>
    </row>
    <row r="335" spans="1:11" ht="14.25" customHeight="1" x14ac:dyDescent="0.3">
      <c r="A335" s="1"/>
      <c r="B335" s="3"/>
      <c r="C335" s="29"/>
      <c r="D335" s="27"/>
      <c r="E335" s="1"/>
      <c r="F335" s="1"/>
      <c r="G335" s="1"/>
      <c r="H335" s="16"/>
      <c r="I335" s="3"/>
      <c r="J335" s="31"/>
      <c r="K335" s="1"/>
    </row>
    <row r="336" spans="1:11" ht="14.25" customHeight="1" x14ac:dyDescent="0.3">
      <c r="A336" s="1"/>
      <c r="B336" s="3"/>
      <c r="C336" s="29"/>
      <c r="D336" s="27"/>
      <c r="E336" s="1"/>
      <c r="F336" s="1"/>
      <c r="G336" s="1"/>
      <c r="H336" s="16"/>
      <c r="I336" s="3"/>
      <c r="J336" s="31"/>
      <c r="K336" s="1"/>
    </row>
    <row r="337" spans="1:11" ht="14.25" customHeight="1" x14ac:dyDescent="0.3">
      <c r="A337" s="1"/>
      <c r="B337" s="3"/>
      <c r="C337" s="29"/>
      <c r="D337" s="27"/>
      <c r="E337" s="1"/>
      <c r="F337" s="1"/>
      <c r="G337" s="1"/>
      <c r="H337" s="16"/>
      <c r="I337" s="3"/>
      <c r="J337" s="31"/>
      <c r="K337" s="1"/>
    </row>
    <row r="338" spans="1:11" ht="14.25" customHeight="1" x14ac:dyDescent="0.3">
      <c r="A338" s="1"/>
      <c r="B338" s="3"/>
      <c r="C338" s="29"/>
      <c r="D338" s="27"/>
      <c r="E338" s="1"/>
      <c r="F338" s="1"/>
      <c r="G338" s="1"/>
      <c r="H338" s="16"/>
      <c r="I338" s="3"/>
      <c r="J338" s="31"/>
      <c r="K338" s="1"/>
    </row>
    <row r="339" spans="1:11" ht="14.25" customHeight="1" x14ac:dyDescent="0.3">
      <c r="A339" s="1"/>
      <c r="B339" s="3"/>
      <c r="C339" s="29"/>
      <c r="D339" s="27"/>
      <c r="E339" s="1"/>
      <c r="F339" s="1"/>
      <c r="G339" s="1"/>
      <c r="H339" s="16"/>
      <c r="I339" s="3"/>
      <c r="J339" s="31"/>
      <c r="K339" s="1"/>
    </row>
    <row r="340" spans="1:11" ht="14.25" customHeight="1" x14ac:dyDescent="0.3">
      <c r="A340" s="1"/>
      <c r="B340" s="3"/>
      <c r="C340" s="29"/>
      <c r="D340" s="27"/>
      <c r="E340" s="1"/>
      <c r="F340" s="1"/>
      <c r="G340" s="1"/>
      <c r="H340" s="16"/>
      <c r="I340" s="3"/>
      <c r="J340" s="31"/>
      <c r="K340" s="1"/>
    </row>
    <row r="341" spans="1:11" ht="14.25" customHeight="1" x14ac:dyDescent="0.3">
      <c r="A341" s="1"/>
      <c r="B341" s="3"/>
      <c r="C341" s="29"/>
      <c r="D341" s="27"/>
      <c r="E341" s="1"/>
      <c r="F341" s="1"/>
      <c r="G341" s="1"/>
      <c r="H341" s="16"/>
      <c r="I341" s="3"/>
      <c r="J341" s="31"/>
      <c r="K341" s="1"/>
    </row>
    <row r="342" spans="1:11" ht="14.25" customHeight="1" x14ac:dyDescent="0.3">
      <c r="A342" s="1"/>
      <c r="B342" s="3"/>
      <c r="C342" s="29"/>
      <c r="D342" s="27"/>
      <c r="E342" s="1"/>
      <c r="F342" s="1"/>
      <c r="G342" s="1"/>
      <c r="H342" s="16"/>
      <c r="I342" s="3"/>
      <c r="J342" s="31"/>
      <c r="K342" s="1"/>
    </row>
    <row r="343" spans="1:11" ht="14.25" customHeight="1" x14ac:dyDescent="0.3">
      <c r="A343" s="1"/>
      <c r="B343" s="3"/>
      <c r="C343" s="29"/>
      <c r="D343" s="27"/>
      <c r="E343" s="1"/>
      <c r="F343" s="1"/>
      <c r="G343" s="1"/>
      <c r="H343" s="16"/>
      <c r="I343" s="3"/>
      <c r="J343" s="31"/>
      <c r="K343" s="1"/>
    </row>
    <row r="344" spans="1:11" ht="14.25" customHeight="1" x14ac:dyDescent="0.3">
      <c r="A344" s="1"/>
      <c r="B344" s="3"/>
      <c r="C344" s="29"/>
      <c r="D344" s="27"/>
      <c r="E344" s="1"/>
      <c r="F344" s="1"/>
      <c r="G344" s="1"/>
      <c r="H344" s="16"/>
      <c r="I344" s="3"/>
      <c r="J344" s="31"/>
      <c r="K344" s="1"/>
    </row>
    <row r="345" spans="1:11" ht="14.25" customHeight="1" x14ac:dyDescent="0.3">
      <c r="A345" s="1"/>
      <c r="B345" s="3"/>
      <c r="C345" s="29"/>
      <c r="D345" s="27"/>
      <c r="E345" s="1"/>
      <c r="F345" s="1"/>
      <c r="G345" s="1"/>
      <c r="H345" s="16"/>
      <c r="I345" s="3"/>
      <c r="J345" s="31"/>
      <c r="K345" s="1"/>
    </row>
    <row r="346" spans="1:11" ht="14.25" customHeight="1" x14ac:dyDescent="0.3">
      <c r="A346" s="1"/>
      <c r="B346" s="3"/>
      <c r="C346" s="29"/>
      <c r="D346" s="27"/>
      <c r="E346" s="1"/>
      <c r="F346" s="1"/>
      <c r="G346" s="1"/>
      <c r="H346" s="16"/>
      <c r="I346" s="3"/>
      <c r="J346" s="31"/>
      <c r="K346" s="1"/>
    </row>
    <row r="347" spans="1:11" ht="14.25" customHeight="1" x14ac:dyDescent="0.3">
      <c r="A347" s="1"/>
      <c r="B347" s="3"/>
      <c r="C347" s="29"/>
      <c r="D347" s="27"/>
      <c r="E347" s="1"/>
      <c r="F347" s="1"/>
      <c r="G347" s="1"/>
      <c r="H347" s="16"/>
      <c r="I347" s="3"/>
      <c r="J347" s="31"/>
      <c r="K347" s="1"/>
    </row>
    <row r="348" spans="1:11" ht="14.25" customHeight="1" x14ac:dyDescent="0.3">
      <c r="A348" s="1"/>
      <c r="B348" s="3"/>
      <c r="C348" s="29"/>
      <c r="D348" s="27"/>
      <c r="E348" s="1"/>
      <c r="F348" s="1"/>
      <c r="G348" s="1"/>
      <c r="H348" s="16"/>
      <c r="I348" s="3"/>
      <c r="J348" s="31"/>
      <c r="K348" s="1"/>
    </row>
    <row r="349" spans="1:11" ht="14.25" customHeight="1" x14ac:dyDescent="0.3">
      <c r="A349" s="1"/>
      <c r="B349" s="3"/>
      <c r="C349" s="29"/>
      <c r="D349" s="27"/>
      <c r="E349" s="1"/>
      <c r="F349" s="1"/>
      <c r="G349" s="1"/>
      <c r="H349" s="16"/>
      <c r="I349" s="3"/>
      <c r="J349" s="31"/>
      <c r="K349" s="1"/>
    </row>
    <row r="350" spans="1:11" ht="14.25" customHeight="1" x14ac:dyDescent="0.3">
      <c r="A350" s="1"/>
      <c r="B350" s="3"/>
      <c r="C350" s="29"/>
      <c r="D350" s="27"/>
      <c r="E350" s="1"/>
      <c r="F350" s="1"/>
      <c r="G350" s="1"/>
      <c r="H350" s="16"/>
      <c r="I350" s="3"/>
      <c r="J350" s="31"/>
      <c r="K350" s="1"/>
    </row>
    <row r="351" spans="1:11" ht="14.25" customHeight="1" x14ac:dyDescent="0.3">
      <c r="A351" s="1"/>
      <c r="B351" s="3"/>
      <c r="C351" s="29"/>
      <c r="D351" s="27"/>
      <c r="E351" s="1"/>
      <c r="F351" s="1"/>
      <c r="G351" s="1"/>
      <c r="H351" s="16"/>
      <c r="I351" s="3"/>
      <c r="J351" s="31"/>
      <c r="K351" s="1"/>
    </row>
    <row r="352" spans="1:11" ht="14.25" customHeight="1" x14ac:dyDescent="0.3">
      <c r="A352" s="1"/>
      <c r="B352" s="3"/>
      <c r="C352" s="29"/>
      <c r="D352" s="27"/>
      <c r="E352" s="1"/>
      <c r="F352" s="1"/>
      <c r="G352" s="1"/>
      <c r="H352" s="16"/>
      <c r="I352" s="3"/>
      <c r="J352" s="31"/>
      <c r="K352" s="1"/>
    </row>
    <row r="353" spans="1:11" ht="14.25" customHeight="1" x14ac:dyDescent="0.3">
      <c r="A353" s="1"/>
      <c r="B353" s="3"/>
      <c r="C353" s="29"/>
      <c r="D353" s="27"/>
      <c r="E353" s="1"/>
      <c r="F353" s="1"/>
      <c r="G353" s="1"/>
      <c r="H353" s="16"/>
      <c r="I353" s="3"/>
      <c r="J353" s="31"/>
      <c r="K353" s="1"/>
    </row>
    <row r="354" spans="1:11" ht="14.25" customHeight="1" x14ac:dyDescent="0.3">
      <c r="B354" s="3"/>
      <c r="E354" s="1"/>
      <c r="F354" s="1"/>
      <c r="G354" s="1"/>
      <c r="H354" s="16"/>
      <c r="I354" s="3"/>
      <c r="J354" s="16"/>
    </row>
    <row r="356" spans="1:11" ht="14.25" customHeight="1" x14ac:dyDescent="0.3">
      <c r="B356" s="75" t="s">
        <v>259</v>
      </c>
      <c r="C356" s="75"/>
      <c r="D356" s="75"/>
      <c r="E356" s="75"/>
      <c r="F356" s="75"/>
      <c r="G356" s="75"/>
      <c r="J356" s="5"/>
    </row>
    <row r="357" spans="1:11" ht="14.25" customHeight="1" x14ac:dyDescent="0.3">
      <c r="B357" s="3"/>
      <c r="D357"/>
    </row>
    <row r="358" spans="1:11" ht="14.25" customHeight="1" x14ac:dyDescent="0.3">
      <c r="B358" s="6" t="s">
        <v>212</v>
      </c>
      <c r="C358" s="6" t="s">
        <v>214</v>
      </c>
      <c r="D358" s="5" t="s">
        <v>200</v>
      </c>
    </row>
    <row r="359" spans="1:11" ht="14.25" customHeight="1" x14ac:dyDescent="0.3">
      <c r="B359" s="3">
        <v>1</v>
      </c>
      <c r="D359"/>
    </row>
    <row r="360" spans="1:11" ht="14.25" customHeight="1" x14ac:dyDescent="0.3">
      <c r="B360" s="3">
        <f>+B359+1</f>
        <v>2</v>
      </c>
      <c r="D360"/>
    </row>
    <row r="361" spans="1:11" ht="14.25" customHeight="1" x14ac:dyDescent="0.3">
      <c r="B361" s="3">
        <f t="shared" ref="B361:B424" si="32">+B360+1</f>
        <v>3</v>
      </c>
      <c r="D361"/>
    </row>
    <row r="362" spans="1:11" ht="14.25" customHeight="1" x14ac:dyDescent="0.3">
      <c r="B362" s="3">
        <f t="shared" si="32"/>
        <v>4</v>
      </c>
      <c r="D362"/>
    </row>
    <row r="363" spans="1:11" ht="14.25" customHeight="1" x14ac:dyDescent="0.3">
      <c r="B363" s="3">
        <f t="shared" si="32"/>
        <v>5</v>
      </c>
      <c r="D363"/>
    </row>
    <row r="364" spans="1:11" ht="14.25" customHeight="1" x14ac:dyDescent="0.3">
      <c r="B364" s="3">
        <f t="shared" si="32"/>
        <v>6</v>
      </c>
      <c r="D364"/>
    </row>
    <row r="365" spans="1:11" ht="14.25" customHeight="1" x14ac:dyDescent="0.3">
      <c r="B365" s="3">
        <f t="shared" si="32"/>
        <v>7</v>
      </c>
      <c r="D365"/>
    </row>
    <row r="366" spans="1:11" ht="14.25" customHeight="1" x14ac:dyDescent="0.3">
      <c r="B366" s="3">
        <f t="shared" si="32"/>
        <v>8</v>
      </c>
      <c r="D366"/>
    </row>
    <row r="367" spans="1:11" ht="14.25" customHeight="1" x14ac:dyDescent="0.3">
      <c r="B367" s="3">
        <f t="shared" si="32"/>
        <v>9</v>
      </c>
      <c r="D367"/>
    </row>
    <row r="368" spans="1:11" ht="14.25" customHeight="1" x14ac:dyDescent="0.3">
      <c r="B368" s="3">
        <f t="shared" si="32"/>
        <v>10</v>
      </c>
      <c r="D368"/>
    </row>
    <row r="369" spans="2:4" ht="14.25" customHeight="1" x14ac:dyDescent="0.3">
      <c r="B369" s="3">
        <f t="shared" si="32"/>
        <v>11</v>
      </c>
      <c r="D369"/>
    </row>
    <row r="370" spans="2:4" ht="14.25" customHeight="1" x14ac:dyDescent="0.3">
      <c r="B370" s="3">
        <f t="shared" si="32"/>
        <v>12</v>
      </c>
      <c r="D370"/>
    </row>
    <row r="371" spans="2:4" ht="14.25" customHeight="1" x14ac:dyDescent="0.3">
      <c r="B371" s="3">
        <f t="shared" si="32"/>
        <v>13</v>
      </c>
      <c r="D371"/>
    </row>
    <row r="372" spans="2:4" ht="14.25" customHeight="1" x14ac:dyDescent="0.3">
      <c r="B372" s="3">
        <f t="shared" si="32"/>
        <v>14</v>
      </c>
      <c r="D372"/>
    </row>
    <row r="373" spans="2:4" ht="14.25" customHeight="1" x14ac:dyDescent="0.3">
      <c r="B373" s="3">
        <f t="shared" si="32"/>
        <v>15</v>
      </c>
      <c r="D373"/>
    </row>
    <row r="374" spans="2:4" ht="14.25" customHeight="1" x14ac:dyDescent="0.3">
      <c r="B374" s="3">
        <f t="shared" si="32"/>
        <v>16</v>
      </c>
      <c r="D374"/>
    </row>
    <row r="375" spans="2:4" ht="14.25" customHeight="1" x14ac:dyDescent="0.3">
      <c r="B375" s="3">
        <f t="shared" si="32"/>
        <v>17</v>
      </c>
      <c r="D375"/>
    </row>
    <row r="376" spans="2:4" ht="14.25" customHeight="1" x14ac:dyDescent="0.3">
      <c r="B376" s="3">
        <f t="shared" si="32"/>
        <v>18</v>
      </c>
      <c r="D376"/>
    </row>
    <row r="377" spans="2:4" ht="14.25" customHeight="1" x14ac:dyDescent="0.3">
      <c r="B377" s="3">
        <f t="shared" si="32"/>
        <v>19</v>
      </c>
      <c r="D377"/>
    </row>
    <row r="378" spans="2:4" ht="14.25" customHeight="1" x14ac:dyDescent="0.3">
      <c r="B378" s="3">
        <f t="shared" si="32"/>
        <v>20</v>
      </c>
      <c r="D378"/>
    </row>
    <row r="379" spans="2:4" ht="14.25" customHeight="1" x14ac:dyDescent="0.3">
      <c r="B379" s="3">
        <f t="shared" si="32"/>
        <v>21</v>
      </c>
      <c r="D379"/>
    </row>
    <row r="380" spans="2:4" ht="14.25" customHeight="1" x14ac:dyDescent="0.3">
      <c r="B380" s="3">
        <f t="shared" si="32"/>
        <v>22</v>
      </c>
      <c r="D380"/>
    </row>
    <row r="381" spans="2:4" ht="14.25" customHeight="1" x14ac:dyDescent="0.3">
      <c r="B381" s="3">
        <f t="shared" si="32"/>
        <v>23</v>
      </c>
      <c r="D381"/>
    </row>
    <row r="382" spans="2:4" ht="14.25" customHeight="1" x14ac:dyDescent="0.3">
      <c r="B382" s="3">
        <f t="shared" si="32"/>
        <v>24</v>
      </c>
      <c r="D382"/>
    </row>
    <row r="383" spans="2:4" ht="14.25" customHeight="1" x14ac:dyDescent="0.3">
      <c r="B383" s="3">
        <f t="shared" si="32"/>
        <v>25</v>
      </c>
      <c r="D383"/>
    </row>
    <row r="384" spans="2:4" ht="14.25" customHeight="1" x14ac:dyDescent="0.3">
      <c r="B384" s="3">
        <f t="shared" si="32"/>
        <v>26</v>
      </c>
      <c r="D384"/>
    </row>
    <row r="385" spans="2:4" ht="14.25" customHeight="1" x14ac:dyDescent="0.3">
      <c r="B385" s="3">
        <f t="shared" si="32"/>
        <v>27</v>
      </c>
      <c r="D385"/>
    </row>
    <row r="386" spans="2:4" ht="14.25" customHeight="1" x14ac:dyDescent="0.3">
      <c r="B386" s="3">
        <f t="shared" si="32"/>
        <v>28</v>
      </c>
      <c r="D386"/>
    </row>
    <row r="387" spans="2:4" ht="14.25" customHeight="1" x14ac:dyDescent="0.3">
      <c r="B387" s="3">
        <f t="shared" si="32"/>
        <v>29</v>
      </c>
      <c r="D387"/>
    </row>
    <row r="388" spans="2:4" ht="14.25" customHeight="1" x14ac:dyDescent="0.3">
      <c r="B388" s="3">
        <f t="shared" si="32"/>
        <v>30</v>
      </c>
      <c r="D388"/>
    </row>
    <row r="389" spans="2:4" ht="14.25" customHeight="1" x14ac:dyDescent="0.3">
      <c r="B389" s="3">
        <f t="shared" si="32"/>
        <v>31</v>
      </c>
      <c r="D389"/>
    </row>
    <row r="390" spans="2:4" ht="14.25" customHeight="1" x14ac:dyDescent="0.3">
      <c r="B390" s="3">
        <f t="shared" si="32"/>
        <v>32</v>
      </c>
      <c r="D390"/>
    </row>
    <row r="391" spans="2:4" ht="14.25" customHeight="1" x14ac:dyDescent="0.3">
      <c r="B391" s="3">
        <f t="shared" si="32"/>
        <v>33</v>
      </c>
      <c r="D391"/>
    </row>
    <row r="392" spans="2:4" ht="14.25" customHeight="1" x14ac:dyDescent="0.3">
      <c r="B392" s="3">
        <f t="shared" si="32"/>
        <v>34</v>
      </c>
      <c r="D392"/>
    </row>
    <row r="393" spans="2:4" ht="14.25" customHeight="1" x14ac:dyDescent="0.3">
      <c r="B393" s="3">
        <f t="shared" si="32"/>
        <v>35</v>
      </c>
      <c r="D393"/>
    </row>
    <row r="394" spans="2:4" ht="14.25" customHeight="1" x14ac:dyDescent="0.3">
      <c r="B394" s="3">
        <f t="shared" si="32"/>
        <v>36</v>
      </c>
      <c r="D394"/>
    </row>
    <row r="395" spans="2:4" ht="14.25" customHeight="1" x14ac:dyDescent="0.3">
      <c r="B395" s="3">
        <f t="shared" si="32"/>
        <v>37</v>
      </c>
      <c r="D395"/>
    </row>
    <row r="396" spans="2:4" ht="14.25" customHeight="1" x14ac:dyDescent="0.3">
      <c r="B396" s="3">
        <f t="shared" si="32"/>
        <v>38</v>
      </c>
      <c r="D396"/>
    </row>
    <row r="397" spans="2:4" ht="14.25" customHeight="1" x14ac:dyDescent="0.3">
      <c r="B397" s="3">
        <f t="shared" si="32"/>
        <v>39</v>
      </c>
      <c r="D397"/>
    </row>
    <row r="398" spans="2:4" ht="14.25" customHeight="1" x14ac:dyDescent="0.3">
      <c r="B398" s="3">
        <f t="shared" si="32"/>
        <v>40</v>
      </c>
      <c r="D398"/>
    </row>
    <row r="399" spans="2:4" ht="14.25" customHeight="1" x14ac:dyDescent="0.3">
      <c r="B399" s="3">
        <f t="shared" si="32"/>
        <v>41</v>
      </c>
      <c r="D399"/>
    </row>
    <row r="400" spans="2:4" ht="14.25" customHeight="1" x14ac:dyDescent="0.3">
      <c r="B400" s="3">
        <f t="shared" si="32"/>
        <v>42</v>
      </c>
      <c r="D400"/>
    </row>
    <row r="401" spans="2:4" ht="14.25" customHeight="1" x14ac:dyDescent="0.3">
      <c r="B401" s="3">
        <f t="shared" si="32"/>
        <v>43</v>
      </c>
      <c r="D401"/>
    </row>
    <row r="402" spans="2:4" ht="14.25" customHeight="1" x14ac:dyDescent="0.3">
      <c r="B402" s="3">
        <f t="shared" si="32"/>
        <v>44</v>
      </c>
      <c r="D402"/>
    </row>
    <row r="403" spans="2:4" ht="14.25" customHeight="1" x14ac:dyDescent="0.3">
      <c r="B403" s="3">
        <f t="shared" si="32"/>
        <v>45</v>
      </c>
      <c r="D403"/>
    </row>
    <row r="404" spans="2:4" ht="14.25" customHeight="1" x14ac:dyDescent="0.3">
      <c r="B404" s="3">
        <f t="shared" si="32"/>
        <v>46</v>
      </c>
      <c r="D404"/>
    </row>
    <row r="405" spans="2:4" ht="14.25" customHeight="1" x14ac:dyDescent="0.3">
      <c r="B405" s="3">
        <f t="shared" si="32"/>
        <v>47</v>
      </c>
      <c r="D405"/>
    </row>
    <row r="406" spans="2:4" ht="14.25" customHeight="1" x14ac:dyDescent="0.3">
      <c r="B406" s="3">
        <f t="shared" si="32"/>
        <v>48</v>
      </c>
      <c r="D406"/>
    </row>
    <row r="407" spans="2:4" ht="14.25" customHeight="1" x14ac:dyDescent="0.3">
      <c r="B407" s="3">
        <f t="shared" si="32"/>
        <v>49</v>
      </c>
      <c r="D407"/>
    </row>
    <row r="408" spans="2:4" ht="14.25" customHeight="1" x14ac:dyDescent="0.3">
      <c r="B408" s="3">
        <f t="shared" si="32"/>
        <v>50</v>
      </c>
      <c r="D408"/>
    </row>
    <row r="409" spans="2:4" ht="14.25" customHeight="1" x14ac:dyDescent="0.3">
      <c r="B409" s="3">
        <f t="shared" si="32"/>
        <v>51</v>
      </c>
      <c r="D409"/>
    </row>
    <row r="410" spans="2:4" ht="14.25" customHeight="1" x14ac:dyDescent="0.3">
      <c r="B410" s="3">
        <f t="shared" si="32"/>
        <v>52</v>
      </c>
      <c r="D410"/>
    </row>
    <row r="411" spans="2:4" ht="14.25" customHeight="1" x14ac:dyDescent="0.3">
      <c r="B411" s="3">
        <f t="shared" si="32"/>
        <v>53</v>
      </c>
      <c r="D411"/>
    </row>
    <row r="412" spans="2:4" ht="14.25" customHeight="1" x14ac:dyDescent="0.3">
      <c r="B412" s="3">
        <f t="shared" si="32"/>
        <v>54</v>
      </c>
      <c r="D412"/>
    </row>
    <row r="413" spans="2:4" ht="14.25" customHeight="1" x14ac:dyDescent="0.3">
      <c r="B413" s="3">
        <f t="shared" si="32"/>
        <v>55</v>
      </c>
      <c r="D413"/>
    </row>
    <row r="414" spans="2:4" ht="14.25" customHeight="1" x14ac:dyDescent="0.3">
      <c r="B414" s="3">
        <f t="shared" si="32"/>
        <v>56</v>
      </c>
      <c r="D414"/>
    </row>
    <row r="415" spans="2:4" ht="14.25" customHeight="1" x14ac:dyDescent="0.3">
      <c r="B415" s="3">
        <f t="shared" si="32"/>
        <v>57</v>
      </c>
      <c r="D415"/>
    </row>
    <row r="416" spans="2:4" ht="14.25" customHeight="1" x14ac:dyDescent="0.3">
      <c r="B416" s="3">
        <f t="shared" si="32"/>
        <v>58</v>
      </c>
      <c r="D416"/>
    </row>
    <row r="417" spans="2:4" ht="14.25" customHeight="1" x14ac:dyDescent="0.3">
      <c r="B417" s="3">
        <f t="shared" si="32"/>
        <v>59</v>
      </c>
      <c r="D417"/>
    </row>
    <row r="418" spans="2:4" ht="14.25" customHeight="1" x14ac:dyDescent="0.3">
      <c r="B418" s="3">
        <f t="shared" si="32"/>
        <v>60</v>
      </c>
      <c r="D418"/>
    </row>
    <row r="419" spans="2:4" ht="14.25" customHeight="1" x14ac:dyDescent="0.3">
      <c r="B419" s="3">
        <f t="shared" si="32"/>
        <v>61</v>
      </c>
      <c r="D419"/>
    </row>
    <row r="420" spans="2:4" ht="14.25" customHeight="1" x14ac:dyDescent="0.3">
      <c r="B420" s="3">
        <f t="shared" si="32"/>
        <v>62</v>
      </c>
      <c r="D420"/>
    </row>
    <row r="421" spans="2:4" ht="14.25" customHeight="1" x14ac:dyDescent="0.3">
      <c r="B421" s="3">
        <f t="shared" si="32"/>
        <v>63</v>
      </c>
      <c r="D421"/>
    </row>
    <row r="422" spans="2:4" ht="14.25" customHeight="1" x14ac:dyDescent="0.3">
      <c r="B422" s="3">
        <f t="shared" si="32"/>
        <v>64</v>
      </c>
      <c r="D422"/>
    </row>
    <row r="423" spans="2:4" ht="14.25" customHeight="1" x14ac:dyDescent="0.3">
      <c r="B423" s="3">
        <f t="shared" si="32"/>
        <v>65</v>
      </c>
      <c r="D423"/>
    </row>
    <row r="424" spans="2:4" ht="14.25" customHeight="1" x14ac:dyDescent="0.3">
      <c r="B424" s="3">
        <f t="shared" si="32"/>
        <v>66</v>
      </c>
      <c r="D424"/>
    </row>
    <row r="425" spans="2:4" ht="14.25" customHeight="1" x14ac:dyDescent="0.3">
      <c r="B425" s="3">
        <f t="shared" ref="B425:B488" si="33">+B424+1</f>
        <v>67</v>
      </c>
      <c r="D425"/>
    </row>
    <row r="426" spans="2:4" ht="14.25" customHeight="1" x14ac:dyDescent="0.3">
      <c r="B426" s="3">
        <f t="shared" si="33"/>
        <v>68</v>
      </c>
      <c r="D426"/>
    </row>
    <row r="427" spans="2:4" ht="14.25" customHeight="1" x14ac:dyDescent="0.3">
      <c r="B427" s="3">
        <f t="shared" si="33"/>
        <v>69</v>
      </c>
      <c r="D427"/>
    </row>
    <row r="428" spans="2:4" ht="14.25" customHeight="1" x14ac:dyDescent="0.3">
      <c r="B428" s="3">
        <f t="shared" si="33"/>
        <v>70</v>
      </c>
      <c r="D428"/>
    </row>
    <row r="429" spans="2:4" ht="14.25" customHeight="1" x14ac:dyDescent="0.3">
      <c r="B429" s="3">
        <f t="shared" si="33"/>
        <v>71</v>
      </c>
      <c r="D429"/>
    </row>
    <row r="430" spans="2:4" ht="14.25" customHeight="1" x14ac:dyDescent="0.3">
      <c r="B430" s="3">
        <f t="shared" si="33"/>
        <v>72</v>
      </c>
      <c r="D430"/>
    </row>
    <row r="431" spans="2:4" ht="14.25" customHeight="1" x14ac:dyDescent="0.3">
      <c r="B431" s="3">
        <f t="shared" si="33"/>
        <v>73</v>
      </c>
      <c r="D431"/>
    </row>
    <row r="432" spans="2:4" ht="14.25" customHeight="1" x14ac:dyDescent="0.3">
      <c r="B432" s="3">
        <f t="shared" si="33"/>
        <v>74</v>
      </c>
      <c r="D432"/>
    </row>
    <row r="433" spans="2:4" ht="14.25" customHeight="1" x14ac:dyDescent="0.3">
      <c r="B433" s="3">
        <f t="shared" si="33"/>
        <v>75</v>
      </c>
      <c r="D433"/>
    </row>
    <row r="434" spans="2:4" ht="14.25" customHeight="1" x14ac:dyDescent="0.3">
      <c r="B434" s="3">
        <f t="shared" si="33"/>
        <v>76</v>
      </c>
      <c r="D434"/>
    </row>
    <row r="435" spans="2:4" ht="14.25" customHeight="1" x14ac:dyDescent="0.3">
      <c r="B435" s="3">
        <f t="shared" si="33"/>
        <v>77</v>
      </c>
      <c r="D435"/>
    </row>
    <row r="436" spans="2:4" ht="14.25" customHeight="1" x14ac:dyDescent="0.3">
      <c r="B436" s="3">
        <f t="shared" si="33"/>
        <v>78</v>
      </c>
      <c r="D436"/>
    </row>
    <row r="437" spans="2:4" ht="14.25" customHeight="1" x14ac:dyDescent="0.3">
      <c r="B437" s="3">
        <f t="shared" si="33"/>
        <v>79</v>
      </c>
      <c r="D437"/>
    </row>
    <row r="438" spans="2:4" ht="14.25" customHeight="1" x14ac:dyDescent="0.3">
      <c r="B438" s="3">
        <f t="shared" si="33"/>
        <v>80</v>
      </c>
      <c r="D438"/>
    </row>
    <row r="439" spans="2:4" ht="14.25" customHeight="1" x14ac:dyDescent="0.3">
      <c r="B439" s="3">
        <f t="shared" si="33"/>
        <v>81</v>
      </c>
      <c r="D439"/>
    </row>
    <row r="440" spans="2:4" ht="14.25" customHeight="1" x14ac:dyDescent="0.3">
      <c r="B440" s="3">
        <f t="shared" si="33"/>
        <v>82</v>
      </c>
      <c r="D440"/>
    </row>
    <row r="441" spans="2:4" ht="14.25" customHeight="1" x14ac:dyDescent="0.3">
      <c r="B441" s="3">
        <f t="shared" si="33"/>
        <v>83</v>
      </c>
      <c r="D441"/>
    </row>
    <row r="442" spans="2:4" ht="14.25" customHeight="1" x14ac:dyDescent="0.3">
      <c r="B442" s="3">
        <f t="shared" si="33"/>
        <v>84</v>
      </c>
      <c r="D442"/>
    </row>
    <row r="443" spans="2:4" ht="14.25" customHeight="1" x14ac:dyDescent="0.3">
      <c r="B443" s="3">
        <f t="shared" si="33"/>
        <v>85</v>
      </c>
      <c r="D443"/>
    </row>
    <row r="444" spans="2:4" ht="14.25" customHeight="1" x14ac:dyDescent="0.3">
      <c r="B444" s="3">
        <f t="shared" si="33"/>
        <v>86</v>
      </c>
      <c r="D444"/>
    </row>
    <row r="445" spans="2:4" ht="14.25" customHeight="1" x14ac:dyDescent="0.3">
      <c r="B445" s="3">
        <f t="shared" si="33"/>
        <v>87</v>
      </c>
      <c r="D445"/>
    </row>
    <row r="446" spans="2:4" ht="14.25" customHeight="1" x14ac:dyDescent="0.3">
      <c r="B446" s="3">
        <f t="shared" si="33"/>
        <v>88</v>
      </c>
      <c r="D446"/>
    </row>
    <row r="447" spans="2:4" ht="14.25" customHeight="1" x14ac:dyDescent="0.3">
      <c r="B447" s="3">
        <f t="shared" si="33"/>
        <v>89</v>
      </c>
      <c r="D447"/>
    </row>
    <row r="448" spans="2:4" ht="14.25" customHeight="1" x14ac:dyDescent="0.3">
      <c r="B448" s="3">
        <f t="shared" si="33"/>
        <v>90</v>
      </c>
      <c r="D448"/>
    </row>
    <row r="449" spans="2:4" ht="14.25" customHeight="1" x14ac:dyDescent="0.3">
      <c r="B449" s="3">
        <f t="shared" si="33"/>
        <v>91</v>
      </c>
      <c r="D449"/>
    </row>
    <row r="450" spans="2:4" ht="14.25" customHeight="1" x14ac:dyDescent="0.3">
      <c r="B450" s="3">
        <f t="shared" si="33"/>
        <v>92</v>
      </c>
      <c r="D450"/>
    </row>
    <row r="451" spans="2:4" ht="14.25" customHeight="1" x14ac:dyDescent="0.3">
      <c r="B451" s="3">
        <f t="shared" si="33"/>
        <v>93</v>
      </c>
      <c r="D451"/>
    </row>
    <row r="452" spans="2:4" ht="14.25" customHeight="1" x14ac:dyDescent="0.3">
      <c r="B452" s="3">
        <f t="shared" si="33"/>
        <v>94</v>
      </c>
      <c r="D452"/>
    </row>
    <row r="453" spans="2:4" ht="14.25" customHeight="1" x14ac:dyDescent="0.3">
      <c r="B453" s="3">
        <f t="shared" si="33"/>
        <v>95</v>
      </c>
      <c r="D453"/>
    </row>
    <row r="454" spans="2:4" ht="14.25" customHeight="1" x14ac:dyDescent="0.3">
      <c r="B454" s="3">
        <f t="shared" si="33"/>
        <v>96</v>
      </c>
      <c r="D454"/>
    </row>
    <row r="455" spans="2:4" ht="14.25" customHeight="1" x14ac:dyDescent="0.3">
      <c r="B455" s="3">
        <f t="shared" si="33"/>
        <v>97</v>
      </c>
      <c r="D455"/>
    </row>
    <row r="456" spans="2:4" ht="14.25" customHeight="1" x14ac:dyDescent="0.3">
      <c r="B456" s="3">
        <f t="shared" si="33"/>
        <v>98</v>
      </c>
      <c r="D456"/>
    </row>
    <row r="457" spans="2:4" ht="14.25" customHeight="1" x14ac:dyDescent="0.3">
      <c r="B457" s="3">
        <f t="shared" si="33"/>
        <v>99</v>
      </c>
      <c r="D457"/>
    </row>
    <row r="458" spans="2:4" ht="14.25" customHeight="1" x14ac:dyDescent="0.3">
      <c r="B458" s="3">
        <f t="shared" si="33"/>
        <v>100</v>
      </c>
      <c r="D458"/>
    </row>
    <row r="459" spans="2:4" ht="14.25" customHeight="1" x14ac:dyDescent="0.3">
      <c r="B459" s="3">
        <f t="shared" si="33"/>
        <v>101</v>
      </c>
      <c r="D459"/>
    </row>
    <row r="460" spans="2:4" ht="14.25" customHeight="1" x14ac:dyDescent="0.3">
      <c r="B460" s="3">
        <f t="shared" si="33"/>
        <v>102</v>
      </c>
      <c r="D460"/>
    </row>
    <row r="461" spans="2:4" ht="14.25" customHeight="1" x14ac:dyDescent="0.3">
      <c r="B461" s="3">
        <f t="shared" si="33"/>
        <v>103</v>
      </c>
      <c r="D461"/>
    </row>
    <row r="462" spans="2:4" ht="14.25" customHeight="1" x14ac:dyDescent="0.3">
      <c r="B462" s="3">
        <f t="shared" si="33"/>
        <v>104</v>
      </c>
      <c r="D462"/>
    </row>
    <row r="463" spans="2:4" ht="14.25" customHeight="1" x14ac:dyDescent="0.3">
      <c r="B463" s="3">
        <f t="shared" si="33"/>
        <v>105</v>
      </c>
      <c r="D463"/>
    </row>
    <row r="464" spans="2:4" ht="14.25" customHeight="1" x14ac:dyDescent="0.3">
      <c r="B464" s="3">
        <f t="shared" si="33"/>
        <v>106</v>
      </c>
      <c r="D464"/>
    </row>
    <row r="465" spans="2:4" ht="14.25" customHeight="1" x14ac:dyDescent="0.3">
      <c r="B465" s="3">
        <f t="shared" si="33"/>
        <v>107</v>
      </c>
      <c r="D465"/>
    </row>
    <row r="466" spans="2:4" ht="14.25" customHeight="1" x14ac:dyDescent="0.3">
      <c r="B466" s="3">
        <f t="shared" si="33"/>
        <v>108</v>
      </c>
      <c r="D466"/>
    </row>
    <row r="467" spans="2:4" ht="14.25" customHeight="1" x14ac:dyDescent="0.3">
      <c r="B467" s="3">
        <f t="shared" si="33"/>
        <v>109</v>
      </c>
      <c r="D467"/>
    </row>
    <row r="468" spans="2:4" ht="14.25" customHeight="1" x14ac:dyDescent="0.3">
      <c r="B468" s="3">
        <f t="shared" si="33"/>
        <v>110</v>
      </c>
      <c r="D468"/>
    </row>
    <row r="469" spans="2:4" ht="14.25" customHeight="1" x14ac:dyDescent="0.3">
      <c r="B469" s="3">
        <f t="shared" si="33"/>
        <v>111</v>
      </c>
      <c r="D469"/>
    </row>
    <row r="470" spans="2:4" ht="14.25" customHeight="1" x14ac:dyDescent="0.3">
      <c r="B470" s="3">
        <f t="shared" si="33"/>
        <v>112</v>
      </c>
      <c r="D470"/>
    </row>
    <row r="471" spans="2:4" ht="14.25" customHeight="1" x14ac:dyDescent="0.3">
      <c r="B471" s="3">
        <f t="shared" si="33"/>
        <v>113</v>
      </c>
      <c r="D471"/>
    </row>
    <row r="472" spans="2:4" ht="14.25" customHeight="1" x14ac:dyDescent="0.3">
      <c r="B472" s="3">
        <f t="shared" si="33"/>
        <v>114</v>
      </c>
      <c r="D472"/>
    </row>
    <row r="473" spans="2:4" ht="14.25" customHeight="1" x14ac:dyDescent="0.3">
      <c r="B473" s="3">
        <f t="shared" si="33"/>
        <v>115</v>
      </c>
      <c r="D473"/>
    </row>
    <row r="474" spans="2:4" ht="14.25" customHeight="1" x14ac:dyDescent="0.3">
      <c r="B474" s="3">
        <f t="shared" si="33"/>
        <v>116</v>
      </c>
      <c r="D474"/>
    </row>
    <row r="475" spans="2:4" ht="14.25" customHeight="1" x14ac:dyDescent="0.3">
      <c r="B475" s="3">
        <f t="shared" si="33"/>
        <v>117</v>
      </c>
      <c r="D475"/>
    </row>
    <row r="476" spans="2:4" ht="14.25" customHeight="1" x14ac:dyDescent="0.3">
      <c r="B476" s="3">
        <f t="shared" si="33"/>
        <v>118</v>
      </c>
      <c r="D476"/>
    </row>
    <row r="477" spans="2:4" ht="14.25" customHeight="1" x14ac:dyDescent="0.3">
      <c r="B477" s="3">
        <f t="shared" si="33"/>
        <v>119</v>
      </c>
      <c r="D477"/>
    </row>
    <row r="478" spans="2:4" ht="14.25" customHeight="1" x14ac:dyDescent="0.3">
      <c r="B478" s="3">
        <f t="shared" si="33"/>
        <v>120</v>
      </c>
      <c r="D478"/>
    </row>
    <row r="479" spans="2:4" ht="14.25" customHeight="1" x14ac:dyDescent="0.3">
      <c r="B479" s="3">
        <f t="shared" si="33"/>
        <v>121</v>
      </c>
      <c r="D479"/>
    </row>
    <row r="480" spans="2:4" ht="14.25" customHeight="1" x14ac:dyDescent="0.3">
      <c r="B480" s="3">
        <f t="shared" si="33"/>
        <v>122</v>
      </c>
      <c r="D480"/>
    </row>
    <row r="481" spans="2:4" ht="14.25" customHeight="1" x14ac:dyDescent="0.3">
      <c r="B481" s="3">
        <f t="shared" si="33"/>
        <v>123</v>
      </c>
      <c r="D481"/>
    </row>
    <row r="482" spans="2:4" ht="14.25" customHeight="1" x14ac:dyDescent="0.3">
      <c r="B482" s="3">
        <f t="shared" si="33"/>
        <v>124</v>
      </c>
      <c r="D482"/>
    </row>
    <row r="483" spans="2:4" ht="14.25" customHeight="1" x14ac:dyDescent="0.3">
      <c r="B483" s="3">
        <f t="shared" si="33"/>
        <v>125</v>
      </c>
      <c r="D483"/>
    </row>
    <row r="484" spans="2:4" ht="14.25" customHeight="1" x14ac:dyDescent="0.3">
      <c r="B484" s="3">
        <f t="shared" si="33"/>
        <v>126</v>
      </c>
      <c r="D484"/>
    </row>
    <row r="485" spans="2:4" ht="14.25" customHeight="1" x14ac:dyDescent="0.3">
      <c r="B485" s="3">
        <f t="shared" si="33"/>
        <v>127</v>
      </c>
      <c r="D485"/>
    </row>
    <row r="486" spans="2:4" ht="14.25" customHeight="1" x14ac:dyDescent="0.3">
      <c r="B486" s="3">
        <f t="shared" si="33"/>
        <v>128</v>
      </c>
      <c r="D486"/>
    </row>
    <row r="487" spans="2:4" ht="14.25" customHeight="1" x14ac:dyDescent="0.3">
      <c r="B487" s="3">
        <f t="shared" si="33"/>
        <v>129</v>
      </c>
      <c r="D487"/>
    </row>
    <row r="488" spans="2:4" ht="14.25" customHeight="1" x14ac:dyDescent="0.3">
      <c r="B488" s="3">
        <f t="shared" si="33"/>
        <v>130</v>
      </c>
      <c r="D488"/>
    </row>
    <row r="489" spans="2:4" ht="14.25" customHeight="1" x14ac:dyDescent="0.3">
      <c r="B489" s="3">
        <f t="shared" ref="B489:B552" si="34">+B488+1</f>
        <v>131</v>
      </c>
      <c r="D489"/>
    </row>
    <row r="490" spans="2:4" ht="14.25" customHeight="1" x14ac:dyDescent="0.3">
      <c r="B490" s="3">
        <f t="shared" si="34"/>
        <v>132</v>
      </c>
      <c r="D490"/>
    </row>
    <row r="491" spans="2:4" ht="14.25" customHeight="1" x14ac:dyDescent="0.3">
      <c r="B491" s="3">
        <f t="shared" si="34"/>
        <v>133</v>
      </c>
      <c r="D491"/>
    </row>
    <row r="492" spans="2:4" ht="14.25" customHeight="1" x14ac:dyDescent="0.3">
      <c r="B492" s="3">
        <f t="shared" si="34"/>
        <v>134</v>
      </c>
      <c r="D492"/>
    </row>
    <row r="493" spans="2:4" ht="14.25" customHeight="1" x14ac:dyDescent="0.3">
      <c r="B493" s="3">
        <f t="shared" si="34"/>
        <v>135</v>
      </c>
      <c r="D493"/>
    </row>
    <row r="494" spans="2:4" ht="14.25" customHeight="1" x14ac:dyDescent="0.3">
      <c r="B494" s="3">
        <f t="shared" si="34"/>
        <v>136</v>
      </c>
      <c r="D494"/>
    </row>
    <row r="495" spans="2:4" ht="14.25" customHeight="1" x14ac:dyDescent="0.3">
      <c r="B495" s="3">
        <f t="shared" si="34"/>
        <v>137</v>
      </c>
      <c r="D495"/>
    </row>
    <row r="496" spans="2:4" ht="14.25" customHeight="1" x14ac:dyDescent="0.3">
      <c r="B496" s="3">
        <f t="shared" si="34"/>
        <v>138</v>
      </c>
      <c r="D496"/>
    </row>
    <row r="497" spans="2:4" ht="14.25" customHeight="1" x14ac:dyDescent="0.3">
      <c r="B497" s="3">
        <f t="shared" si="34"/>
        <v>139</v>
      </c>
      <c r="D497"/>
    </row>
    <row r="498" spans="2:4" ht="14.25" customHeight="1" x14ac:dyDescent="0.3">
      <c r="B498" s="3">
        <f t="shared" si="34"/>
        <v>140</v>
      </c>
      <c r="D498"/>
    </row>
    <row r="499" spans="2:4" ht="14.25" customHeight="1" x14ac:dyDescent="0.3">
      <c r="B499" s="3">
        <f t="shared" si="34"/>
        <v>141</v>
      </c>
      <c r="D499"/>
    </row>
    <row r="500" spans="2:4" ht="14.25" customHeight="1" x14ac:dyDescent="0.3">
      <c r="B500" s="3">
        <f t="shared" si="34"/>
        <v>142</v>
      </c>
      <c r="D500"/>
    </row>
    <row r="501" spans="2:4" ht="14.25" customHeight="1" x14ac:dyDescent="0.3">
      <c r="B501" s="3">
        <f t="shared" si="34"/>
        <v>143</v>
      </c>
      <c r="D501"/>
    </row>
    <row r="502" spans="2:4" ht="14.25" customHeight="1" x14ac:dyDescent="0.3">
      <c r="B502" s="3">
        <f t="shared" si="34"/>
        <v>144</v>
      </c>
      <c r="D502"/>
    </row>
    <row r="503" spans="2:4" ht="14.25" customHeight="1" x14ac:dyDescent="0.3">
      <c r="B503" s="3">
        <f t="shared" si="34"/>
        <v>145</v>
      </c>
      <c r="D503"/>
    </row>
    <row r="504" spans="2:4" ht="14.25" customHeight="1" x14ac:dyDescent="0.3">
      <c r="B504" s="3">
        <f t="shared" si="34"/>
        <v>146</v>
      </c>
      <c r="D504"/>
    </row>
    <row r="505" spans="2:4" ht="14.25" customHeight="1" x14ac:dyDescent="0.3">
      <c r="B505" s="3">
        <f t="shared" si="34"/>
        <v>147</v>
      </c>
      <c r="D505"/>
    </row>
    <row r="506" spans="2:4" ht="14.25" customHeight="1" x14ac:dyDescent="0.3">
      <c r="B506" s="3">
        <f t="shared" si="34"/>
        <v>148</v>
      </c>
      <c r="D506"/>
    </row>
    <row r="507" spans="2:4" ht="14.25" customHeight="1" x14ac:dyDescent="0.3">
      <c r="B507" s="3">
        <f t="shared" si="34"/>
        <v>149</v>
      </c>
      <c r="D507"/>
    </row>
    <row r="508" spans="2:4" ht="14.25" customHeight="1" x14ac:dyDescent="0.3">
      <c r="B508" s="3">
        <f t="shared" si="34"/>
        <v>150</v>
      </c>
      <c r="D508"/>
    </row>
    <row r="509" spans="2:4" ht="14.25" customHeight="1" x14ac:dyDescent="0.3">
      <c r="B509" s="3">
        <f t="shared" si="34"/>
        <v>151</v>
      </c>
      <c r="D509"/>
    </row>
    <row r="510" spans="2:4" ht="14.25" customHeight="1" x14ac:dyDescent="0.3">
      <c r="B510" s="3">
        <f t="shared" si="34"/>
        <v>152</v>
      </c>
      <c r="D510"/>
    </row>
    <row r="511" spans="2:4" ht="14.25" customHeight="1" x14ac:dyDescent="0.3">
      <c r="B511" s="3">
        <f t="shared" si="34"/>
        <v>153</v>
      </c>
      <c r="D511"/>
    </row>
    <row r="512" spans="2:4" ht="14.25" customHeight="1" x14ac:dyDescent="0.3">
      <c r="B512" s="3">
        <f t="shared" si="34"/>
        <v>154</v>
      </c>
      <c r="D512"/>
    </row>
    <row r="513" spans="2:4" ht="14.25" customHeight="1" x14ac:dyDescent="0.3">
      <c r="B513" s="3">
        <f t="shared" si="34"/>
        <v>155</v>
      </c>
      <c r="D513"/>
    </row>
    <row r="514" spans="2:4" ht="14.25" customHeight="1" x14ac:dyDescent="0.3">
      <c r="B514" s="3">
        <f t="shared" si="34"/>
        <v>156</v>
      </c>
      <c r="D514"/>
    </row>
    <row r="515" spans="2:4" ht="14.25" customHeight="1" x14ac:dyDescent="0.3">
      <c r="B515" s="3">
        <f t="shared" si="34"/>
        <v>157</v>
      </c>
      <c r="D515"/>
    </row>
    <row r="516" spans="2:4" ht="14.25" customHeight="1" x14ac:dyDescent="0.3">
      <c r="B516" s="3">
        <f t="shared" si="34"/>
        <v>158</v>
      </c>
      <c r="D516"/>
    </row>
    <row r="517" spans="2:4" ht="14.25" customHeight="1" x14ac:dyDescent="0.3">
      <c r="B517" s="3">
        <f t="shared" si="34"/>
        <v>159</v>
      </c>
      <c r="D517"/>
    </row>
    <row r="518" spans="2:4" ht="14.25" customHeight="1" x14ac:dyDescent="0.3">
      <c r="B518" s="3">
        <f t="shared" si="34"/>
        <v>160</v>
      </c>
      <c r="D518"/>
    </row>
    <row r="519" spans="2:4" ht="14.25" customHeight="1" x14ac:dyDescent="0.3">
      <c r="B519" s="3">
        <f t="shared" si="34"/>
        <v>161</v>
      </c>
      <c r="D519"/>
    </row>
    <row r="520" spans="2:4" ht="14.25" customHeight="1" x14ac:dyDescent="0.3">
      <c r="B520" s="3">
        <f t="shared" si="34"/>
        <v>162</v>
      </c>
      <c r="D520"/>
    </row>
    <row r="521" spans="2:4" ht="14.25" customHeight="1" x14ac:dyDescent="0.3">
      <c r="B521" s="3">
        <f t="shared" si="34"/>
        <v>163</v>
      </c>
      <c r="D521"/>
    </row>
    <row r="522" spans="2:4" ht="14.25" customHeight="1" x14ac:dyDescent="0.3">
      <c r="B522" s="3">
        <f t="shared" si="34"/>
        <v>164</v>
      </c>
      <c r="D522"/>
    </row>
    <row r="523" spans="2:4" ht="14.25" customHeight="1" x14ac:dyDescent="0.3">
      <c r="B523" s="3">
        <f t="shared" si="34"/>
        <v>165</v>
      </c>
      <c r="D523"/>
    </row>
    <row r="524" spans="2:4" ht="14.25" customHeight="1" x14ac:dyDescent="0.3">
      <c r="B524" s="3">
        <f t="shared" si="34"/>
        <v>166</v>
      </c>
      <c r="D524"/>
    </row>
    <row r="525" spans="2:4" ht="14.25" customHeight="1" x14ac:dyDescent="0.3">
      <c r="B525" s="3">
        <f t="shared" si="34"/>
        <v>167</v>
      </c>
      <c r="D525"/>
    </row>
    <row r="526" spans="2:4" ht="14.25" customHeight="1" x14ac:dyDescent="0.3">
      <c r="B526" s="3">
        <f t="shared" si="34"/>
        <v>168</v>
      </c>
      <c r="D526"/>
    </row>
    <row r="527" spans="2:4" ht="14.25" customHeight="1" x14ac:dyDescent="0.3">
      <c r="B527" s="3">
        <f t="shared" si="34"/>
        <v>169</v>
      </c>
      <c r="D527"/>
    </row>
    <row r="528" spans="2:4" ht="14.25" customHeight="1" x14ac:dyDescent="0.3">
      <c r="B528" s="3">
        <f t="shared" si="34"/>
        <v>170</v>
      </c>
      <c r="D528"/>
    </row>
    <row r="529" spans="2:4" ht="14.25" customHeight="1" x14ac:dyDescent="0.3">
      <c r="B529" s="3">
        <f t="shared" si="34"/>
        <v>171</v>
      </c>
      <c r="D529"/>
    </row>
    <row r="530" spans="2:4" ht="14.25" customHeight="1" x14ac:dyDescent="0.3">
      <c r="B530" s="3">
        <f t="shared" si="34"/>
        <v>172</v>
      </c>
      <c r="D530"/>
    </row>
    <row r="531" spans="2:4" ht="14.25" customHeight="1" x14ac:dyDescent="0.3">
      <c r="B531" s="3">
        <f t="shared" si="34"/>
        <v>173</v>
      </c>
      <c r="D531"/>
    </row>
    <row r="532" spans="2:4" ht="14.25" customHeight="1" x14ac:dyDescent="0.3">
      <c r="B532" s="3">
        <f t="shared" si="34"/>
        <v>174</v>
      </c>
      <c r="D532"/>
    </row>
    <row r="533" spans="2:4" ht="14.25" customHeight="1" x14ac:dyDescent="0.3">
      <c r="B533" s="3">
        <f t="shared" si="34"/>
        <v>175</v>
      </c>
      <c r="D533"/>
    </row>
    <row r="534" spans="2:4" ht="14.25" customHeight="1" x14ac:dyDescent="0.3">
      <c r="B534" s="3">
        <f t="shared" si="34"/>
        <v>176</v>
      </c>
      <c r="D534"/>
    </row>
    <row r="535" spans="2:4" ht="14.25" customHeight="1" x14ac:dyDescent="0.3">
      <c r="B535" s="3">
        <f t="shared" si="34"/>
        <v>177</v>
      </c>
      <c r="D535"/>
    </row>
    <row r="536" spans="2:4" ht="14.25" customHeight="1" x14ac:dyDescent="0.3">
      <c r="B536" s="3">
        <f t="shared" si="34"/>
        <v>178</v>
      </c>
      <c r="D536"/>
    </row>
    <row r="537" spans="2:4" ht="14.25" customHeight="1" x14ac:dyDescent="0.3">
      <c r="B537" s="3">
        <f t="shared" si="34"/>
        <v>179</v>
      </c>
      <c r="D537"/>
    </row>
    <row r="538" spans="2:4" ht="14.25" customHeight="1" x14ac:dyDescent="0.3">
      <c r="B538" s="3">
        <f t="shared" si="34"/>
        <v>180</v>
      </c>
      <c r="D538"/>
    </row>
    <row r="539" spans="2:4" ht="14.25" customHeight="1" x14ac:dyDescent="0.3">
      <c r="B539" s="3">
        <f t="shared" si="34"/>
        <v>181</v>
      </c>
      <c r="D539"/>
    </row>
    <row r="540" spans="2:4" ht="14.25" customHeight="1" x14ac:dyDescent="0.3">
      <c r="B540" s="3">
        <f t="shared" si="34"/>
        <v>182</v>
      </c>
      <c r="D540"/>
    </row>
    <row r="541" spans="2:4" ht="14.25" customHeight="1" x14ac:dyDescent="0.3">
      <c r="B541" s="3">
        <f t="shared" si="34"/>
        <v>183</v>
      </c>
      <c r="D541"/>
    </row>
    <row r="542" spans="2:4" ht="14.25" customHeight="1" x14ac:dyDescent="0.3">
      <c r="B542" s="3">
        <f t="shared" si="34"/>
        <v>184</v>
      </c>
      <c r="D542"/>
    </row>
    <row r="543" spans="2:4" ht="14.25" customHeight="1" x14ac:dyDescent="0.3">
      <c r="B543" s="3">
        <f t="shared" si="34"/>
        <v>185</v>
      </c>
      <c r="D543"/>
    </row>
    <row r="544" spans="2:4" ht="14.25" customHeight="1" x14ac:dyDescent="0.3">
      <c r="B544" s="3">
        <f t="shared" si="34"/>
        <v>186</v>
      </c>
      <c r="D544"/>
    </row>
    <row r="545" spans="2:4" ht="14.25" customHeight="1" x14ac:dyDescent="0.3">
      <c r="B545" s="3">
        <f t="shared" si="34"/>
        <v>187</v>
      </c>
      <c r="D545"/>
    </row>
    <row r="546" spans="2:4" ht="14.25" customHeight="1" x14ac:dyDescent="0.3">
      <c r="B546" s="3">
        <f t="shared" si="34"/>
        <v>188</v>
      </c>
      <c r="D546"/>
    </row>
    <row r="547" spans="2:4" ht="14.25" customHeight="1" x14ac:dyDescent="0.3">
      <c r="B547" s="3">
        <f t="shared" si="34"/>
        <v>189</v>
      </c>
      <c r="D547"/>
    </row>
    <row r="548" spans="2:4" ht="14.25" customHeight="1" x14ac:dyDescent="0.3">
      <c r="B548" s="3">
        <f t="shared" si="34"/>
        <v>190</v>
      </c>
      <c r="D548"/>
    </row>
    <row r="549" spans="2:4" ht="14.25" customHeight="1" x14ac:dyDescent="0.3">
      <c r="B549" s="3">
        <f t="shared" si="34"/>
        <v>191</v>
      </c>
      <c r="D549"/>
    </row>
    <row r="550" spans="2:4" ht="14.25" customHeight="1" x14ac:dyDescent="0.3">
      <c r="B550" s="3">
        <f t="shared" si="34"/>
        <v>192</v>
      </c>
      <c r="D550"/>
    </row>
    <row r="551" spans="2:4" ht="14.25" customHeight="1" x14ac:dyDescent="0.3">
      <c r="B551" s="3">
        <f t="shared" si="34"/>
        <v>193</v>
      </c>
      <c r="D551"/>
    </row>
    <row r="552" spans="2:4" ht="14.25" customHeight="1" x14ac:dyDescent="0.3">
      <c r="B552" s="3">
        <f t="shared" si="34"/>
        <v>194</v>
      </c>
      <c r="D552"/>
    </row>
    <row r="553" spans="2:4" ht="14.25" customHeight="1" x14ac:dyDescent="0.3">
      <c r="B553" s="3">
        <f t="shared" ref="B553:B616" si="35">+B552+1</f>
        <v>195</v>
      </c>
      <c r="D553"/>
    </row>
    <row r="554" spans="2:4" ht="14.25" customHeight="1" x14ac:dyDescent="0.3">
      <c r="B554" s="3">
        <f t="shared" si="35"/>
        <v>196</v>
      </c>
      <c r="D554"/>
    </row>
    <row r="555" spans="2:4" ht="14.25" customHeight="1" x14ac:dyDescent="0.3">
      <c r="B555" s="3">
        <f t="shared" si="35"/>
        <v>197</v>
      </c>
      <c r="D555"/>
    </row>
    <row r="556" spans="2:4" ht="14.25" customHeight="1" x14ac:dyDescent="0.3">
      <c r="B556" s="3">
        <f t="shared" si="35"/>
        <v>198</v>
      </c>
      <c r="D556"/>
    </row>
    <row r="557" spans="2:4" ht="14.25" customHeight="1" x14ac:dyDescent="0.3">
      <c r="B557" s="3">
        <f t="shared" si="35"/>
        <v>199</v>
      </c>
      <c r="D557"/>
    </row>
    <row r="558" spans="2:4" ht="14.25" customHeight="1" x14ac:dyDescent="0.3">
      <c r="B558" s="3">
        <f t="shared" si="35"/>
        <v>200</v>
      </c>
      <c r="D558"/>
    </row>
    <row r="559" spans="2:4" ht="14.25" customHeight="1" x14ac:dyDescent="0.3">
      <c r="B559" s="3">
        <f t="shared" si="35"/>
        <v>201</v>
      </c>
      <c r="D559"/>
    </row>
    <row r="560" spans="2:4" ht="14.25" customHeight="1" x14ac:dyDescent="0.3">
      <c r="B560" s="3">
        <f t="shared" si="35"/>
        <v>202</v>
      </c>
      <c r="D560"/>
    </row>
    <row r="561" spans="2:4" ht="14.25" customHeight="1" x14ac:dyDescent="0.3">
      <c r="B561" s="3">
        <f t="shared" si="35"/>
        <v>203</v>
      </c>
      <c r="D561"/>
    </row>
    <row r="562" spans="2:4" ht="14.25" customHeight="1" x14ac:dyDescent="0.3">
      <c r="B562" s="3">
        <f t="shared" si="35"/>
        <v>204</v>
      </c>
      <c r="D562"/>
    </row>
    <row r="563" spans="2:4" ht="14.25" customHeight="1" x14ac:dyDescent="0.3">
      <c r="B563" s="3">
        <f t="shared" si="35"/>
        <v>205</v>
      </c>
      <c r="D563"/>
    </row>
    <row r="564" spans="2:4" ht="14.25" customHeight="1" x14ac:dyDescent="0.3">
      <c r="B564" s="3">
        <f t="shared" si="35"/>
        <v>206</v>
      </c>
      <c r="D564"/>
    </row>
    <row r="565" spans="2:4" ht="14.25" customHeight="1" x14ac:dyDescent="0.3">
      <c r="B565" s="3">
        <f t="shared" si="35"/>
        <v>207</v>
      </c>
      <c r="D565"/>
    </row>
    <row r="566" spans="2:4" ht="14.25" customHeight="1" x14ac:dyDescent="0.3">
      <c r="B566" s="3">
        <f t="shared" si="35"/>
        <v>208</v>
      </c>
      <c r="D566"/>
    </row>
    <row r="567" spans="2:4" ht="14.25" customHeight="1" x14ac:dyDescent="0.3">
      <c r="B567" s="3">
        <f t="shared" si="35"/>
        <v>209</v>
      </c>
      <c r="D567"/>
    </row>
    <row r="568" spans="2:4" ht="14.25" customHeight="1" x14ac:dyDescent="0.3">
      <c r="B568" s="3">
        <f t="shared" si="35"/>
        <v>210</v>
      </c>
      <c r="D568"/>
    </row>
    <row r="569" spans="2:4" ht="14.25" customHeight="1" x14ac:dyDescent="0.3">
      <c r="B569" s="3">
        <f t="shared" si="35"/>
        <v>211</v>
      </c>
      <c r="D569"/>
    </row>
    <row r="570" spans="2:4" ht="14.25" customHeight="1" x14ac:dyDescent="0.3">
      <c r="B570" s="3">
        <f t="shared" si="35"/>
        <v>212</v>
      </c>
      <c r="D570"/>
    </row>
    <row r="571" spans="2:4" ht="14.25" customHeight="1" x14ac:dyDescent="0.3">
      <c r="B571" s="3">
        <f t="shared" si="35"/>
        <v>213</v>
      </c>
      <c r="D571"/>
    </row>
    <row r="572" spans="2:4" ht="14.25" customHeight="1" x14ac:dyDescent="0.3">
      <c r="B572" s="3">
        <f t="shared" si="35"/>
        <v>214</v>
      </c>
      <c r="D572"/>
    </row>
    <row r="573" spans="2:4" ht="14.25" customHeight="1" x14ac:dyDescent="0.3">
      <c r="B573" s="3">
        <f t="shared" si="35"/>
        <v>215</v>
      </c>
      <c r="D573"/>
    </row>
    <row r="574" spans="2:4" ht="14.25" customHeight="1" x14ac:dyDescent="0.3">
      <c r="B574" s="3">
        <f t="shared" si="35"/>
        <v>216</v>
      </c>
      <c r="D574"/>
    </row>
    <row r="575" spans="2:4" ht="14.25" customHeight="1" x14ac:dyDescent="0.3">
      <c r="B575" s="3">
        <f t="shared" si="35"/>
        <v>217</v>
      </c>
      <c r="D575"/>
    </row>
    <row r="576" spans="2:4" ht="14.25" customHeight="1" x14ac:dyDescent="0.3">
      <c r="B576" s="3">
        <f t="shared" si="35"/>
        <v>218</v>
      </c>
      <c r="D576"/>
    </row>
    <row r="577" spans="2:4" ht="14.25" customHeight="1" x14ac:dyDescent="0.3">
      <c r="B577" s="3">
        <f t="shared" si="35"/>
        <v>219</v>
      </c>
      <c r="D577"/>
    </row>
    <row r="578" spans="2:4" ht="14.25" customHeight="1" x14ac:dyDescent="0.3">
      <c r="B578" s="3">
        <f t="shared" si="35"/>
        <v>220</v>
      </c>
      <c r="D578"/>
    </row>
    <row r="579" spans="2:4" ht="14.25" customHeight="1" x14ac:dyDescent="0.3">
      <c r="B579" s="3">
        <f t="shared" si="35"/>
        <v>221</v>
      </c>
      <c r="D579"/>
    </row>
    <row r="580" spans="2:4" ht="14.25" customHeight="1" x14ac:dyDescent="0.3">
      <c r="B580" s="3">
        <f t="shared" si="35"/>
        <v>222</v>
      </c>
      <c r="D580"/>
    </row>
    <row r="581" spans="2:4" ht="14.25" customHeight="1" x14ac:dyDescent="0.3">
      <c r="B581" s="3">
        <f t="shared" si="35"/>
        <v>223</v>
      </c>
      <c r="D581"/>
    </row>
    <row r="582" spans="2:4" ht="14.25" customHeight="1" x14ac:dyDescent="0.3">
      <c r="B582" s="3">
        <f t="shared" si="35"/>
        <v>224</v>
      </c>
      <c r="D582"/>
    </row>
    <row r="583" spans="2:4" ht="14.25" customHeight="1" x14ac:dyDescent="0.3">
      <c r="B583" s="3">
        <f t="shared" si="35"/>
        <v>225</v>
      </c>
      <c r="D583"/>
    </row>
    <row r="584" spans="2:4" ht="14.25" customHeight="1" x14ac:dyDescent="0.3">
      <c r="B584" s="3">
        <f t="shared" si="35"/>
        <v>226</v>
      </c>
      <c r="D584"/>
    </row>
    <row r="585" spans="2:4" ht="14.25" customHeight="1" x14ac:dyDescent="0.3">
      <c r="B585" s="3">
        <f t="shared" si="35"/>
        <v>227</v>
      </c>
      <c r="D585"/>
    </row>
    <row r="586" spans="2:4" ht="14.25" customHeight="1" x14ac:dyDescent="0.3">
      <c r="B586" s="3">
        <f t="shared" si="35"/>
        <v>228</v>
      </c>
      <c r="D586"/>
    </row>
    <row r="587" spans="2:4" ht="14.25" customHeight="1" x14ac:dyDescent="0.3">
      <c r="B587" s="3">
        <f t="shared" si="35"/>
        <v>229</v>
      </c>
      <c r="D587"/>
    </row>
    <row r="588" spans="2:4" ht="14.25" customHeight="1" x14ac:dyDescent="0.3">
      <c r="B588" s="3">
        <f t="shared" si="35"/>
        <v>230</v>
      </c>
      <c r="D588"/>
    </row>
    <row r="589" spans="2:4" ht="14.25" customHeight="1" x14ac:dyDescent="0.3">
      <c r="B589" s="3">
        <f t="shared" si="35"/>
        <v>231</v>
      </c>
      <c r="D589"/>
    </row>
    <row r="590" spans="2:4" ht="14.25" customHeight="1" x14ac:dyDescent="0.3">
      <c r="B590" s="3">
        <f t="shared" si="35"/>
        <v>232</v>
      </c>
      <c r="D590"/>
    </row>
    <row r="591" spans="2:4" ht="14.25" customHeight="1" x14ac:dyDescent="0.3">
      <c r="B591" s="3">
        <f t="shared" si="35"/>
        <v>233</v>
      </c>
      <c r="D591"/>
    </row>
    <row r="592" spans="2:4" ht="14.25" customHeight="1" x14ac:dyDescent="0.3">
      <c r="B592" s="3">
        <f t="shared" si="35"/>
        <v>234</v>
      </c>
      <c r="D592"/>
    </row>
    <row r="593" spans="2:4" ht="14.25" customHeight="1" x14ac:dyDescent="0.3">
      <c r="B593" s="3">
        <f t="shared" si="35"/>
        <v>235</v>
      </c>
      <c r="D593"/>
    </row>
    <row r="594" spans="2:4" ht="14.25" customHeight="1" x14ac:dyDescent="0.3">
      <c r="B594" s="3">
        <f t="shared" si="35"/>
        <v>236</v>
      </c>
      <c r="D594"/>
    </row>
    <row r="595" spans="2:4" ht="14.25" customHeight="1" x14ac:dyDescent="0.3">
      <c r="B595" s="3">
        <f t="shared" si="35"/>
        <v>237</v>
      </c>
      <c r="D595"/>
    </row>
    <row r="596" spans="2:4" ht="14.25" customHeight="1" x14ac:dyDescent="0.3">
      <c r="B596" s="3">
        <f t="shared" si="35"/>
        <v>238</v>
      </c>
      <c r="D596"/>
    </row>
    <row r="597" spans="2:4" ht="14.25" customHeight="1" x14ac:dyDescent="0.3">
      <c r="B597" s="3">
        <f t="shared" si="35"/>
        <v>239</v>
      </c>
      <c r="D597"/>
    </row>
    <row r="598" spans="2:4" ht="14.25" customHeight="1" x14ac:dyDescent="0.3">
      <c r="B598" s="3">
        <f t="shared" si="35"/>
        <v>240</v>
      </c>
      <c r="D598"/>
    </row>
    <row r="599" spans="2:4" ht="14.25" customHeight="1" x14ac:dyDescent="0.3">
      <c r="B599" s="3">
        <f t="shared" si="35"/>
        <v>241</v>
      </c>
      <c r="D599"/>
    </row>
    <row r="600" spans="2:4" ht="14.25" customHeight="1" x14ac:dyDescent="0.3">
      <c r="B600" s="3">
        <f t="shared" si="35"/>
        <v>242</v>
      </c>
      <c r="D600"/>
    </row>
    <row r="601" spans="2:4" ht="14.25" customHeight="1" x14ac:dyDescent="0.3">
      <c r="B601" s="3">
        <f t="shared" si="35"/>
        <v>243</v>
      </c>
      <c r="D601"/>
    </row>
    <row r="602" spans="2:4" ht="14.25" customHeight="1" x14ac:dyDescent="0.3">
      <c r="B602" s="3">
        <f t="shared" si="35"/>
        <v>244</v>
      </c>
      <c r="D602"/>
    </row>
    <row r="603" spans="2:4" ht="14.25" customHeight="1" x14ac:dyDescent="0.3">
      <c r="B603" s="3">
        <f t="shared" si="35"/>
        <v>245</v>
      </c>
      <c r="D603"/>
    </row>
    <row r="604" spans="2:4" ht="14.25" customHeight="1" x14ac:dyDescent="0.3">
      <c r="B604" s="3">
        <f t="shared" si="35"/>
        <v>246</v>
      </c>
      <c r="D604"/>
    </row>
    <row r="605" spans="2:4" ht="14.25" customHeight="1" x14ac:dyDescent="0.3">
      <c r="B605" s="3">
        <f t="shared" si="35"/>
        <v>247</v>
      </c>
      <c r="D605"/>
    </row>
    <row r="606" spans="2:4" ht="14.25" customHeight="1" x14ac:dyDescent="0.3">
      <c r="B606" s="3">
        <f t="shared" si="35"/>
        <v>248</v>
      </c>
      <c r="D606"/>
    </row>
    <row r="607" spans="2:4" ht="14.25" customHeight="1" x14ac:dyDescent="0.3">
      <c r="B607" s="3">
        <f t="shared" si="35"/>
        <v>249</v>
      </c>
      <c r="D607"/>
    </row>
    <row r="608" spans="2:4" ht="14.25" customHeight="1" x14ac:dyDescent="0.3">
      <c r="B608" s="3">
        <f t="shared" si="35"/>
        <v>250</v>
      </c>
      <c r="D608"/>
    </row>
    <row r="609" spans="2:4" ht="14.25" customHeight="1" x14ac:dyDescent="0.3">
      <c r="B609" s="3">
        <f t="shared" si="35"/>
        <v>251</v>
      </c>
      <c r="D609"/>
    </row>
    <row r="610" spans="2:4" ht="14.25" customHeight="1" x14ac:dyDescent="0.3">
      <c r="B610" s="3">
        <f t="shared" si="35"/>
        <v>252</v>
      </c>
      <c r="D610"/>
    </row>
    <row r="611" spans="2:4" ht="14.25" customHeight="1" x14ac:dyDescent="0.3">
      <c r="B611" s="3">
        <f t="shared" si="35"/>
        <v>253</v>
      </c>
      <c r="D611"/>
    </row>
    <row r="612" spans="2:4" ht="14.25" customHeight="1" x14ac:dyDescent="0.3">
      <c r="B612" s="3">
        <f t="shared" si="35"/>
        <v>254</v>
      </c>
      <c r="D612"/>
    </row>
    <row r="613" spans="2:4" ht="14.25" customHeight="1" x14ac:dyDescent="0.3">
      <c r="B613" s="3">
        <f t="shared" si="35"/>
        <v>255</v>
      </c>
      <c r="D613"/>
    </row>
    <row r="614" spans="2:4" ht="14.25" customHeight="1" x14ac:dyDescent="0.3">
      <c r="B614" s="3">
        <f t="shared" si="35"/>
        <v>256</v>
      </c>
      <c r="D614"/>
    </row>
    <row r="615" spans="2:4" ht="14.25" customHeight="1" x14ac:dyDescent="0.3">
      <c r="B615" s="3">
        <f t="shared" si="35"/>
        <v>257</v>
      </c>
      <c r="D615"/>
    </row>
    <row r="616" spans="2:4" ht="14.25" customHeight="1" x14ac:dyDescent="0.3">
      <c r="B616" s="3">
        <f t="shared" si="35"/>
        <v>258</v>
      </c>
      <c r="D616"/>
    </row>
    <row r="617" spans="2:4" ht="14.25" customHeight="1" x14ac:dyDescent="0.3">
      <c r="B617" s="3">
        <f t="shared" ref="B617:B680" si="36">+B616+1</f>
        <v>259</v>
      </c>
      <c r="D617"/>
    </row>
    <row r="618" spans="2:4" ht="14.25" customHeight="1" x14ac:dyDescent="0.3">
      <c r="B618" s="3">
        <f t="shared" si="36"/>
        <v>260</v>
      </c>
      <c r="D618"/>
    </row>
    <row r="619" spans="2:4" ht="14.25" customHeight="1" x14ac:dyDescent="0.3">
      <c r="B619" s="3">
        <f t="shared" si="36"/>
        <v>261</v>
      </c>
      <c r="D619"/>
    </row>
    <row r="620" spans="2:4" ht="14.25" customHeight="1" x14ac:dyDescent="0.3">
      <c r="B620" s="3">
        <f t="shared" si="36"/>
        <v>262</v>
      </c>
      <c r="D620"/>
    </row>
    <row r="621" spans="2:4" ht="14.25" customHeight="1" x14ac:dyDescent="0.3">
      <c r="B621" s="3">
        <f t="shared" si="36"/>
        <v>263</v>
      </c>
      <c r="D621"/>
    </row>
    <row r="622" spans="2:4" ht="14.25" customHeight="1" x14ac:dyDescent="0.3">
      <c r="B622" s="3">
        <f t="shared" si="36"/>
        <v>264</v>
      </c>
      <c r="D622"/>
    </row>
    <row r="623" spans="2:4" ht="14.25" customHeight="1" x14ac:dyDescent="0.3">
      <c r="B623" s="3">
        <f t="shared" si="36"/>
        <v>265</v>
      </c>
      <c r="D623"/>
    </row>
    <row r="624" spans="2:4" ht="14.25" customHeight="1" x14ac:dyDescent="0.3">
      <c r="B624" s="3">
        <f t="shared" si="36"/>
        <v>266</v>
      </c>
      <c r="D624"/>
    </row>
    <row r="625" spans="2:4" ht="14.25" customHeight="1" x14ac:dyDescent="0.3">
      <c r="B625" s="3">
        <f t="shared" si="36"/>
        <v>267</v>
      </c>
      <c r="D625"/>
    </row>
    <row r="626" spans="2:4" ht="14.25" customHeight="1" x14ac:dyDescent="0.3">
      <c r="B626" s="3">
        <f t="shared" si="36"/>
        <v>268</v>
      </c>
      <c r="D626"/>
    </row>
    <row r="627" spans="2:4" ht="14.25" customHeight="1" x14ac:dyDescent="0.3">
      <c r="B627" s="3">
        <f t="shared" si="36"/>
        <v>269</v>
      </c>
      <c r="D627"/>
    </row>
    <row r="628" spans="2:4" ht="14.25" customHeight="1" x14ac:dyDescent="0.3">
      <c r="B628" s="3">
        <f t="shared" si="36"/>
        <v>270</v>
      </c>
      <c r="D628"/>
    </row>
    <row r="629" spans="2:4" ht="14.25" customHeight="1" x14ac:dyDescent="0.3">
      <c r="B629" s="3">
        <f t="shared" si="36"/>
        <v>271</v>
      </c>
      <c r="D629"/>
    </row>
    <row r="630" spans="2:4" ht="14.25" customHeight="1" x14ac:dyDescent="0.3">
      <c r="B630" s="3">
        <f t="shared" si="36"/>
        <v>272</v>
      </c>
      <c r="D630"/>
    </row>
    <row r="631" spans="2:4" ht="14.25" customHeight="1" x14ac:dyDescent="0.3">
      <c r="B631" s="3">
        <f t="shared" si="36"/>
        <v>273</v>
      </c>
      <c r="D631"/>
    </row>
    <row r="632" spans="2:4" ht="14.25" customHeight="1" x14ac:dyDescent="0.3">
      <c r="B632" s="3">
        <f t="shared" si="36"/>
        <v>274</v>
      </c>
      <c r="D632"/>
    </row>
    <row r="633" spans="2:4" ht="14.25" customHeight="1" x14ac:dyDescent="0.3">
      <c r="B633" s="3">
        <f t="shared" si="36"/>
        <v>275</v>
      </c>
      <c r="D633"/>
    </row>
    <row r="634" spans="2:4" ht="14.25" customHeight="1" x14ac:dyDescent="0.3">
      <c r="B634" s="3">
        <f t="shared" si="36"/>
        <v>276</v>
      </c>
      <c r="D634"/>
    </row>
    <row r="635" spans="2:4" ht="14.25" customHeight="1" x14ac:dyDescent="0.3">
      <c r="B635" s="3">
        <f t="shared" si="36"/>
        <v>277</v>
      </c>
      <c r="D635"/>
    </row>
    <row r="636" spans="2:4" ht="14.25" customHeight="1" x14ac:dyDescent="0.3">
      <c r="B636" s="3">
        <f t="shared" si="36"/>
        <v>278</v>
      </c>
      <c r="D636"/>
    </row>
    <row r="637" spans="2:4" ht="14.25" customHeight="1" x14ac:dyDescent="0.3">
      <c r="B637" s="3">
        <f t="shared" si="36"/>
        <v>279</v>
      </c>
      <c r="D637"/>
    </row>
    <row r="638" spans="2:4" ht="14.25" customHeight="1" x14ac:dyDescent="0.3">
      <c r="B638" s="3">
        <f t="shared" si="36"/>
        <v>280</v>
      </c>
      <c r="D638"/>
    </row>
    <row r="639" spans="2:4" ht="14.25" customHeight="1" x14ac:dyDescent="0.3">
      <c r="B639" s="3">
        <f t="shared" si="36"/>
        <v>281</v>
      </c>
      <c r="D639"/>
    </row>
    <row r="640" spans="2:4" ht="14.25" customHeight="1" x14ac:dyDescent="0.3">
      <c r="B640" s="3">
        <f t="shared" si="36"/>
        <v>282</v>
      </c>
      <c r="D640"/>
    </row>
    <row r="641" spans="2:4" ht="14.25" customHeight="1" x14ac:dyDescent="0.3">
      <c r="B641" s="3">
        <f t="shared" si="36"/>
        <v>283</v>
      </c>
      <c r="D641"/>
    </row>
    <row r="642" spans="2:4" ht="14.25" customHeight="1" x14ac:dyDescent="0.3">
      <c r="B642" s="3">
        <f t="shared" si="36"/>
        <v>284</v>
      </c>
      <c r="D642"/>
    </row>
    <row r="643" spans="2:4" ht="14.25" customHeight="1" x14ac:dyDescent="0.3">
      <c r="B643" s="3">
        <f t="shared" si="36"/>
        <v>285</v>
      </c>
      <c r="D643"/>
    </row>
    <row r="644" spans="2:4" ht="14.25" customHeight="1" x14ac:dyDescent="0.3">
      <c r="B644" s="3">
        <f t="shared" si="36"/>
        <v>286</v>
      </c>
      <c r="D644"/>
    </row>
    <row r="645" spans="2:4" ht="14.25" customHeight="1" x14ac:dyDescent="0.3">
      <c r="B645" s="3">
        <f t="shared" si="36"/>
        <v>287</v>
      </c>
      <c r="D645"/>
    </row>
    <row r="646" spans="2:4" ht="14.25" customHeight="1" x14ac:dyDescent="0.3">
      <c r="B646" s="3">
        <f t="shared" si="36"/>
        <v>288</v>
      </c>
      <c r="D646"/>
    </row>
    <row r="647" spans="2:4" ht="14.25" customHeight="1" x14ac:dyDescent="0.3">
      <c r="B647" s="3">
        <f t="shared" si="36"/>
        <v>289</v>
      </c>
      <c r="D647"/>
    </row>
    <row r="648" spans="2:4" ht="14.25" customHeight="1" x14ac:dyDescent="0.3">
      <c r="B648" s="3">
        <f t="shared" si="36"/>
        <v>290</v>
      </c>
      <c r="D648"/>
    </row>
    <row r="649" spans="2:4" ht="14.25" customHeight="1" x14ac:dyDescent="0.3">
      <c r="B649" s="3">
        <f t="shared" si="36"/>
        <v>291</v>
      </c>
      <c r="D649"/>
    </row>
    <row r="650" spans="2:4" ht="14.25" customHeight="1" x14ac:dyDescent="0.3">
      <c r="B650" s="3">
        <f t="shared" si="36"/>
        <v>292</v>
      </c>
      <c r="D650"/>
    </row>
    <row r="651" spans="2:4" ht="14.25" customHeight="1" x14ac:dyDescent="0.3">
      <c r="B651" s="3">
        <f t="shared" si="36"/>
        <v>293</v>
      </c>
      <c r="D651"/>
    </row>
    <row r="652" spans="2:4" ht="14.25" customHeight="1" x14ac:dyDescent="0.3">
      <c r="B652" s="3">
        <f t="shared" si="36"/>
        <v>294</v>
      </c>
      <c r="D652"/>
    </row>
    <row r="653" spans="2:4" ht="14.25" customHeight="1" x14ac:dyDescent="0.3">
      <c r="B653" s="3">
        <f t="shared" si="36"/>
        <v>295</v>
      </c>
      <c r="D653"/>
    </row>
    <row r="654" spans="2:4" ht="14.25" customHeight="1" x14ac:dyDescent="0.3">
      <c r="B654" s="3">
        <f t="shared" si="36"/>
        <v>296</v>
      </c>
      <c r="D654"/>
    </row>
    <row r="655" spans="2:4" ht="14.25" customHeight="1" x14ac:dyDescent="0.3">
      <c r="B655" s="3">
        <f t="shared" si="36"/>
        <v>297</v>
      </c>
      <c r="D655"/>
    </row>
    <row r="656" spans="2:4" ht="14.25" customHeight="1" x14ac:dyDescent="0.3">
      <c r="B656" s="3">
        <f t="shared" si="36"/>
        <v>298</v>
      </c>
      <c r="D656"/>
    </row>
    <row r="657" spans="2:4" ht="14.25" customHeight="1" x14ac:dyDescent="0.3">
      <c r="B657" s="3">
        <f t="shared" si="36"/>
        <v>299</v>
      </c>
      <c r="D657"/>
    </row>
    <row r="658" spans="2:4" ht="14.25" customHeight="1" x14ac:dyDescent="0.3">
      <c r="B658" s="3">
        <f t="shared" si="36"/>
        <v>300</v>
      </c>
      <c r="D658"/>
    </row>
    <row r="659" spans="2:4" ht="14.25" customHeight="1" x14ac:dyDescent="0.3">
      <c r="B659" s="3">
        <f t="shared" si="36"/>
        <v>301</v>
      </c>
      <c r="D659"/>
    </row>
    <row r="660" spans="2:4" ht="14.25" customHeight="1" x14ac:dyDescent="0.3">
      <c r="B660" s="3">
        <f t="shared" si="36"/>
        <v>302</v>
      </c>
      <c r="D660"/>
    </row>
    <row r="661" spans="2:4" ht="14.25" customHeight="1" x14ac:dyDescent="0.3">
      <c r="B661" s="3">
        <f t="shared" si="36"/>
        <v>303</v>
      </c>
      <c r="D661"/>
    </row>
    <row r="662" spans="2:4" ht="14.25" customHeight="1" x14ac:dyDescent="0.3">
      <c r="B662" s="3">
        <f t="shared" si="36"/>
        <v>304</v>
      </c>
      <c r="D662"/>
    </row>
    <row r="663" spans="2:4" ht="14.25" customHeight="1" x14ac:dyDescent="0.3">
      <c r="B663" s="3">
        <f t="shared" si="36"/>
        <v>305</v>
      </c>
      <c r="D663"/>
    </row>
    <row r="664" spans="2:4" ht="14.25" customHeight="1" x14ac:dyDescent="0.3">
      <c r="B664" s="3">
        <f t="shared" si="36"/>
        <v>306</v>
      </c>
      <c r="D664"/>
    </row>
    <row r="665" spans="2:4" ht="14.25" customHeight="1" x14ac:dyDescent="0.3">
      <c r="B665" s="3">
        <f t="shared" si="36"/>
        <v>307</v>
      </c>
      <c r="D665"/>
    </row>
    <row r="666" spans="2:4" ht="14.25" customHeight="1" x14ac:dyDescent="0.3">
      <c r="B666" s="3">
        <f t="shared" si="36"/>
        <v>308</v>
      </c>
      <c r="D666"/>
    </row>
    <row r="667" spans="2:4" ht="14.25" customHeight="1" x14ac:dyDescent="0.3">
      <c r="B667" s="3">
        <f t="shared" si="36"/>
        <v>309</v>
      </c>
      <c r="D667"/>
    </row>
    <row r="668" spans="2:4" ht="14.25" customHeight="1" x14ac:dyDescent="0.3">
      <c r="B668" s="3">
        <f t="shared" si="36"/>
        <v>310</v>
      </c>
      <c r="D668"/>
    </row>
    <row r="669" spans="2:4" ht="14.25" customHeight="1" x14ac:dyDescent="0.3">
      <c r="B669" s="3">
        <f t="shared" si="36"/>
        <v>311</v>
      </c>
      <c r="D669"/>
    </row>
    <row r="670" spans="2:4" ht="14.25" customHeight="1" x14ac:dyDescent="0.3">
      <c r="B670" s="3">
        <f t="shared" si="36"/>
        <v>312</v>
      </c>
      <c r="D670"/>
    </row>
    <row r="671" spans="2:4" ht="14.25" customHeight="1" x14ac:dyDescent="0.3">
      <c r="B671" s="3">
        <f t="shared" si="36"/>
        <v>313</v>
      </c>
      <c r="D671"/>
    </row>
    <row r="672" spans="2:4" ht="14.25" customHeight="1" x14ac:dyDescent="0.3">
      <c r="B672" s="3">
        <f t="shared" si="36"/>
        <v>314</v>
      </c>
      <c r="D672"/>
    </row>
    <row r="673" spans="2:4" ht="14.25" customHeight="1" x14ac:dyDescent="0.3">
      <c r="B673" s="3">
        <f t="shared" si="36"/>
        <v>315</v>
      </c>
      <c r="D673"/>
    </row>
    <row r="674" spans="2:4" ht="14.25" customHeight="1" x14ac:dyDescent="0.3">
      <c r="B674" s="3">
        <f t="shared" si="36"/>
        <v>316</v>
      </c>
      <c r="D674"/>
    </row>
    <row r="675" spans="2:4" ht="14.25" customHeight="1" x14ac:dyDescent="0.3">
      <c r="B675" s="3">
        <f t="shared" si="36"/>
        <v>317</v>
      </c>
      <c r="D675"/>
    </row>
    <row r="676" spans="2:4" ht="14.25" customHeight="1" x14ac:dyDescent="0.3">
      <c r="B676" s="3">
        <f t="shared" si="36"/>
        <v>318</v>
      </c>
      <c r="D676"/>
    </row>
    <row r="677" spans="2:4" ht="14.25" customHeight="1" x14ac:dyDescent="0.3">
      <c r="B677" s="3">
        <f t="shared" si="36"/>
        <v>319</v>
      </c>
      <c r="D677"/>
    </row>
    <row r="678" spans="2:4" ht="14.25" customHeight="1" x14ac:dyDescent="0.3">
      <c r="B678" s="3">
        <f t="shared" si="36"/>
        <v>320</v>
      </c>
      <c r="D678"/>
    </row>
    <row r="679" spans="2:4" ht="14.25" customHeight="1" x14ac:dyDescent="0.3">
      <c r="B679" s="3">
        <f t="shared" si="36"/>
        <v>321</v>
      </c>
      <c r="D679"/>
    </row>
    <row r="680" spans="2:4" ht="14.25" customHeight="1" x14ac:dyDescent="0.3">
      <c r="B680" s="3">
        <f t="shared" si="36"/>
        <v>322</v>
      </c>
      <c r="D680"/>
    </row>
    <row r="681" spans="2:4" ht="14.25" customHeight="1" x14ac:dyDescent="0.3">
      <c r="B681" s="3">
        <f t="shared" ref="B681:B708" si="37">+B680+1</f>
        <v>323</v>
      </c>
      <c r="D681"/>
    </row>
    <row r="682" spans="2:4" ht="14.25" customHeight="1" x14ac:dyDescent="0.3">
      <c r="B682" s="3">
        <f t="shared" si="37"/>
        <v>324</v>
      </c>
      <c r="D682"/>
    </row>
    <row r="683" spans="2:4" ht="14.25" customHeight="1" x14ac:dyDescent="0.3">
      <c r="B683" s="3">
        <f t="shared" si="37"/>
        <v>325</v>
      </c>
      <c r="D683"/>
    </row>
    <row r="684" spans="2:4" ht="14.25" customHeight="1" x14ac:dyDescent="0.3">
      <c r="B684" s="3">
        <f t="shared" si="37"/>
        <v>326</v>
      </c>
      <c r="D684"/>
    </row>
    <row r="685" spans="2:4" ht="14.25" customHeight="1" x14ac:dyDescent="0.3">
      <c r="B685" s="3">
        <f t="shared" si="37"/>
        <v>327</v>
      </c>
      <c r="D685"/>
    </row>
    <row r="686" spans="2:4" ht="14.25" customHeight="1" x14ac:dyDescent="0.3">
      <c r="B686" s="3">
        <f t="shared" si="37"/>
        <v>328</v>
      </c>
      <c r="D686"/>
    </row>
    <row r="687" spans="2:4" ht="14.25" customHeight="1" x14ac:dyDescent="0.3">
      <c r="B687" s="3">
        <f t="shared" si="37"/>
        <v>329</v>
      </c>
      <c r="D687"/>
    </row>
    <row r="688" spans="2:4" ht="14.25" customHeight="1" x14ac:dyDescent="0.3">
      <c r="B688" s="3">
        <f t="shared" si="37"/>
        <v>330</v>
      </c>
      <c r="D688"/>
    </row>
    <row r="689" spans="2:4" ht="14.25" customHeight="1" x14ac:dyDescent="0.3">
      <c r="B689" s="3">
        <f t="shared" si="37"/>
        <v>331</v>
      </c>
      <c r="D689"/>
    </row>
    <row r="690" spans="2:4" ht="14.25" customHeight="1" x14ac:dyDescent="0.3">
      <c r="B690" s="3">
        <f t="shared" si="37"/>
        <v>332</v>
      </c>
      <c r="D690"/>
    </row>
    <row r="691" spans="2:4" ht="14.25" customHeight="1" x14ac:dyDescent="0.3">
      <c r="B691" s="3">
        <f t="shared" si="37"/>
        <v>333</v>
      </c>
      <c r="D691"/>
    </row>
    <row r="692" spans="2:4" ht="14.25" customHeight="1" x14ac:dyDescent="0.3">
      <c r="B692" s="3">
        <f t="shared" si="37"/>
        <v>334</v>
      </c>
      <c r="D692"/>
    </row>
    <row r="693" spans="2:4" ht="14.25" customHeight="1" x14ac:dyDescent="0.3">
      <c r="B693" s="3">
        <f t="shared" si="37"/>
        <v>335</v>
      </c>
      <c r="D693"/>
    </row>
    <row r="694" spans="2:4" ht="14.25" customHeight="1" x14ac:dyDescent="0.3">
      <c r="B694" s="3">
        <f t="shared" si="37"/>
        <v>336</v>
      </c>
      <c r="D694"/>
    </row>
    <row r="695" spans="2:4" ht="14.25" customHeight="1" x14ac:dyDescent="0.3">
      <c r="B695" s="3">
        <f t="shared" si="37"/>
        <v>337</v>
      </c>
      <c r="D695"/>
    </row>
    <row r="696" spans="2:4" ht="14.25" customHeight="1" x14ac:dyDescent="0.3">
      <c r="B696" s="3">
        <f t="shared" si="37"/>
        <v>338</v>
      </c>
      <c r="D696"/>
    </row>
    <row r="697" spans="2:4" ht="14.25" customHeight="1" x14ac:dyDescent="0.3">
      <c r="B697" s="3">
        <f t="shared" si="37"/>
        <v>339</v>
      </c>
      <c r="D697"/>
    </row>
    <row r="698" spans="2:4" ht="14.25" customHeight="1" x14ac:dyDescent="0.3">
      <c r="B698" s="3">
        <f t="shared" si="37"/>
        <v>340</v>
      </c>
      <c r="D698"/>
    </row>
    <row r="699" spans="2:4" ht="14.25" customHeight="1" x14ac:dyDescent="0.3">
      <c r="B699" s="3">
        <f t="shared" si="37"/>
        <v>341</v>
      </c>
      <c r="D699"/>
    </row>
    <row r="700" spans="2:4" ht="14.25" customHeight="1" x14ac:dyDescent="0.3">
      <c r="B700" s="3">
        <f t="shared" si="37"/>
        <v>342</v>
      </c>
      <c r="D700"/>
    </row>
    <row r="701" spans="2:4" ht="14.25" customHeight="1" x14ac:dyDescent="0.3">
      <c r="B701" s="3">
        <f t="shared" si="37"/>
        <v>343</v>
      </c>
      <c r="D701"/>
    </row>
    <row r="702" spans="2:4" ht="14.25" customHeight="1" x14ac:dyDescent="0.3">
      <c r="B702" s="3">
        <f t="shared" si="37"/>
        <v>344</v>
      </c>
      <c r="D702"/>
    </row>
    <row r="703" spans="2:4" ht="14.25" customHeight="1" x14ac:dyDescent="0.3">
      <c r="B703" s="3">
        <f t="shared" si="37"/>
        <v>345</v>
      </c>
      <c r="D703"/>
    </row>
    <row r="704" spans="2:4" ht="14.25" customHeight="1" x14ac:dyDescent="0.3">
      <c r="B704" s="3">
        <f t="shared" si="37"/>
        <v>346</v>
      </c>
      <c r="D704"/>
    </row>
    <row r="705" spans="2:4" ht="14.25" customHeight="1" x14ac:dyDescent="0.3">
      <c r="B705" s="3">
        <f t="shared" si="37"/>
        <v>347</v>
      </c>
      <c r="D705"/>
    </row>
    <row r="706" spans="2:4" ht="14.25" customHeight="1" x14ac:dyDescent="0.3">
      <c r="B706" s="3">
        <f t="shared" si="37"/>
        <v>348</v>
      </c>
      <c r="D706"/>
    </row>
    <row r="707" spans="2:4" ht="14.25" customHeight="1" x14ac:dyDescent="0.3">
      <c r="B707" s="3">
        <f t="shared" si="37"/>
        <v>349</v>
      </c>
      <c r="D707"/>
    </row>
    <row r="708" spans="2:4" ht="14.25" customHeight="1" x14ac:dyDescent="0.3">
      <c r="B708" s="3">
        <f t="shared" si="37"/>
        <v>350</v>
      </c>
      <c r="D708"/>
    </row>
    <row r="709" spans="2:4" ht="14.25" customHeight="1" x14ac:dyDescent="0.3">
      <c r="B709" s="3"/>
      <c r="D709"/>
    </row>
    <row r="710" spans="2:4" ht="14.25" customHeight="1" x14ac:dyDescent="0.3">
      <c r="B710" s="3"/>
      <c r="D710"/>
    </row>
    <row r="711" spans="2:4" ht="14.25" customHeight="1" x14ac:dyDescent="0.3">
      <c r="B711" s="3"/>
      <c r="D711"/>
    </row>
    <row r="712" spans="2:4" ht="14.25" customHeight="1" x14ac:dyDescent="0.3">
      <c r="B712" s="3"/>
      <c r="D712"/>
    </row>
    <row r="713" spans="2:4" ht="14.25" customHeight="1" x14ac:dyDescent="0.3">
      <c r="B713" s="3"/>
      <c r="D713"/>
    </row>
    <row r="714" spans="2:4" ht="14.25" customHeight="1" x14ac:dyDescent="0.3">
      <c r="B714" s="3"/>
      <c r="D714"/>
    </row>
    <row r="715" spans="2:4" ht="14.25" customHeight="1" x14ac:dyDescent="0.3">
      <c r="B715" s="3"/>
      <c r="D715"/>
    </row>
    <row r="716" spans="2:4" ht="14.25" customHeight="1" x14ac:dyDescent="0.3">
      <c r="B716" s="3"/>
      <c r="D716"/>
    </row>
    <row r="717" spans="2:4" ht="14.25" customHeight="1" x14ac:dyDescent="0.3">
      <c r="B717" s="3"/>
      <c r="D717"/>
    </row>
    <row r="718" spans="2:4" ht="14.25" customHeight="1" x14ac:dyDescent="0.3">
      <c r="B718" s="3"/>
      <c r="D718"/>
    </row>
    <row r="719" spans="2:4" ht="14.25" customHeight="1" x14ac:dyDescent="0.3">
      <c r="B719" s="3"/>
      <c r="D719"/>
    </row>
    <row r="720" spans="2:4" ht="14.25" customHeight="1" x14ac:dyDescent="0.3">
      <c r="B720" s="3"/>
      <c r="D720"/>
    </row>
    <row r="721" spans="2:4" ht="14.25" customHeight="1" x14ac:dyDescent="0.3">
      <c r="B721" s="3"/>
      <c r="D721"/>
    </row>
    <row r="722" spans="2:4" ht="14.25" customHeight="1" x14ac:dyDescent="0.3">
      <c r="B722" s="3"/>
      <c r="D722"/>
    </row>
    <row r="723" spans="2:4" ht="14.25" customHeight="1" x14ac:dyDescent="0.3">
      <c r="B723" s="3"/>
      <c r="D723"/>
    </row>
    <row r="724" spans="2:4" ht="14.25" customHeight="1" x14ac:dyDescent="0.3">
      <c r="B724" s="3"/>
      <c r="D724"/>
    </row>
    <row r="725" spans="2:4" ht="14.25" customHeight="1" x14ac:dyDescent="0.3">
      <c r="B725" s="3"/>
      <c r="D725"/>
    </row>
    <row r="726" spans="2:4" ht="14.25" customHeight="1" x14ac:dyDescent="0.3">
      <c r="B726" s="3"/>
      <c r="D726"/>
    </row>
    <row r="727" spans="2:4" ht="14.25" customHeight="1" x14ac:dyDescent="0.3">
      <c r="B727" s="3"/>
      <c r="D727"/>
    </row>
    <row r="728" spans="2:4" ht="14.25" customHeight="1" x14ac:dyDescent="0.3">
      <c r="B728" s="3"/>
      <c r="D728"/>
    </row>
    <row r="729" spans="2:4" ht="14.25" customHeight="1" x14ac:dyDescent="0.3">
      <c r="B729" s="3"/>
      <c r="D729"/>
    </row>
    <row r="730" spans="2:4" ht="14.25" customHeight="1" x14ac:dyDescent="0.3">
      <c r="B730" s="3"/>
      <c r="D730"/>
    </row>
    <row r="731" spans="2:4" ht="14.25" customHeight="1" x14ac:dyDescent="0.3">
      <c r="B731" s="3"/>
      <c r="D731"/>
    </row>
    <row r="732" spans="2:4" ht="14.25" customHeight="1" x14ac:dyDescent="0.3">
      <c r="B732" s="3"/>
      <c r="D732"/>
    </row>
    <row r="733" spans="2:4" ht="14.25" customHeight="1" x14ac:dyDescent="0.3">
      <c r="B733" s="3"/>
      <c r="D733"/>
    </row>
    <row r="734" spans="2:4" ht="14.25" customHeight="1" x14ac:dyDescent="0.3">
      <c r="B734" s="3"/>
      <c r="D734"/>
    </row>
    <row r="735" spans="2:4" ht="14.25" customHeight="1" x14ac:dyDescent="0.3">
      <c r="B735" s="3"/>
      <c r="D735"/>
    </row>
    <row r="736" spans="2:4" ht="14.25" customHeight="1" x14ac:dyDescent="0.3">
      <c r="B736" s="3"/>
      <c r="D736"/>
    </row>
    <row r="737" spans="2:4" ht="14.25" customHeight="1" x14ac:dyDescent="0.3">
      <c r="B737" s="3"/>
      <c r="D737"/>
    </row>
    <row r="738" spans="2:4" ht="14.25" customHeight="1" x14ac:dyDescent="0.3">
      <c r="B738" s="3"/>
      <c r="D738"/>
    </row>
    <row r="739" spans="2:4" ht="14.25" customHeight="1" x14ac:dyDescent="0.3">
      <c r="B739" s="3"/>
      <c r="D739"/>
    </row>
    <row r="740" spans="2:4" ht="14.25" customHeight="1" x14ac:dyDescent="0.3">
      <c r="B740" s="3"/>
      <c r="D740"/>
    </row>
    <row r="741" spans="2:4" ht="14.25" customHeight="1" x14ac:dyDescent="0.3">
      <c r="B741" s="3"/>
      <c r="D741"/>
    </row>
    <row r="742" spans="2:4" ht="14.25" customHeight="1" x14ac:dyDescent="0.3">
      <c r="B742" s="3"/>
      <c r="D742"/>
    </row>
    <row r="743" spans="2:4" ht="14.25" customHeight="1" x14ac:dyDescent="0.3">
      <c r="B743" s="3"/>
      <c r="D743"/>
    </row>
    <row r="744" spans="2:4" ht="14.25" customHeight="1" x14ac:dyDescent="0.3">
      <c r="B744" s="3"/>
      <c r="D744"/>
    </row>
    <row r="745" spans="2:4" ht="14.25" customHeight="1" x14ac:dyDescent="0.3">
      <c r="B745" s="3"/>
      <c r="D745"/>
    </row>
    <row r="746" spans="2:4" ht="14.25" customHeight="1" x14ac:dyDescent="0.3">
      <c r="B746" s="3"/>
      <c r="D746"/>
    </row>
    <row r="747" spans="2:4" ht="14.25" customHeight="1" x14ac:dyDescent="0.3">
      <c r="B747" s="3"/>
      <c r="D747"/>
    </row>
    <row r="748" spans="2:4" ht="14.25" customHeight="1" x14ac:dyDescent="0.3">
      <c r="B748" s="3"/>
      <c r="D748"/>
    </row>
    <row r="749" spans="2:4" ht="14.25" customHeight="1" x14ac:dyDescent="0.3">
      <c r="B749" s="3"/>
      <c r="D749"/>
    </row>
    <row r="750" spans="2:4" ht="14.25" customHeight="1" x14ac:dyDescent="0.3">
      <c r="B750" s="3"/>
      <c r="D750"/>
    </row>
    <row r="751" spans="2:4" ht="14.25" customHeight="1" x14ac:dyDescent="0.3">
      <c r="B751" s="3"/>
      <c r="D751"/>
    </row>
    <row r="752" spans="2:4" ht="14.25" customHeight="1" x14ac:dyDescent="0.3">
      <c r="B752" s="3"/>
      <c r="D752"/>
    </row>
    <row r="753" spans="2:4" ht="14.25" customHeight="1" x14ac:dyDescent="0.3">
      <c r="B753" s="3"/>
      <c r="D753"/>
    </row>
    <row r="754" spans="2:4" ht="14.25" customHeight="1" x14ac:dyDescent="0.3">
      <c r="B754" s="3"/>
      <c r="D754"/>
    </row>
    <row r="755" spans="2:4" ht="14.25" customHeight="1" x14ac:dyDescent="0.3">
      <c r="B755" s="3"/>
      <c r="D755"/>
    </row>
    <row r="756" spans="2:4" ht="14.25" customHeight="1" x14ac:dyDescent="0.3">
      <c r="B756" s="3"/>
      <c r="D756"/>
    </row>
    <row r="757" spans="2:4" ht="14.25" customHeight="1" x14ac:dyDescent="0.3">
      <c r="B757" s="3"/>
      <c r="D757"/>
    </row>
    <row r="758" spans="2:4" ht="14.25" customHeight="1" x14ac:dyDescent="0.3">
      <c r="B758" s="3"/>
      <c r="D758"/>
    </row>
    <row r="759" spans="2:4" ht="14.25" customHeight="1" x14ac:dyDescent="0.3">
      <c r="B759" s="3"/>
      <c r="D759"/>
    </row>
    <row r="760" spans="2:4" ht="14.25" customHeight="1" x14ac:dyDescent="0.3">
      <c r="B760" s="3"/>
      <c r="D760"/>
    </row>
    <row r="761" spans="2:4" ht="14.25" customHeight="1" x14ac:dyDescent="0.3">
      <c r="B761" s="3"/>
      <c r="D761"/>
    </row>
    <row r="762" spans="2:4" ht="14.25" customHeight="1" x14ac:dyDescent="0.3">
      <c r="B762" s="3"/>
      <c r="D762"/>
    </row>
    <row r="763" spans="2:4" ht="14.25" customHeight="1" x14ac:dyDescent="0.3">
      <c r="B763" s="3"/>
      <c r="D763"/>
    </row>
    <row r="764" spans="2:4" ht="14.25" customHeight="1" x14ac:dyDescent="0.3">
      <c r="B764" s="3"/>
      <c r="D764"/>
    </row>
    <row r="765" spans="2:4" ht="14.25" customHeight="1" x14ac:dyDescent="0.3">
      <c r="B765" s="3"/>
      <c r="D765"/>
    </row>
    <row r="766" spans="2:4" ht="14.25" customHeight="1" x14ac:dyDescent="0.3">
      <c r="B766" s="3"/>
      <c r="D766"/>
    </row>
    <row r="767" spans="2:4" ht="14.25" customHeight="1" x14ac:dyDescent="0.3">
      <c r="B767" s="3"/>
      <c r="D767"/>
    </row>
    <row r="768" spans="2:4" ht="14.25" customHeight="1" x14ac:dyDescent="0.3">
      <c r="B768" s="3"/>
      <c r="D768"/>
    </row>
    <row r="769" spans="2:4" ht="14.25" customHeight="1" x14ac:dyDescent="0.3">
      <c r="B769" s="3"/>
      <c r="D769"/>
    </row>
    <row r="770" spans="2:4" ht="14.25" customHeight="1" x14ac:dyDescent="0.3">
      <c r="B770" s="3"/>
      <c r="D770"/>
    </row>
    <row r="771" spans="2:4" ht="14.25" customHeight="1" x14ac:dyDescent="0.3">
      <c r="B771" s="3"/>
      <c r="D771"/>
    </row>
    <row r="772" spans="2:4" ht="14.25" customHeight="1" x14ac:dyDescent="0.3">
      <c r="B772" s="3"/>
      <c r="D772"/>
    </row>
    <row r="773" spans="2:4" ht="14.25" customHeight="1" x14ac:dyDescent="0.3">
      <c r="B773" s="3"/>
      <c r="D773"/>
    </row>
    <row r="774" spans="2:4" ht="14.25" customHeight="1" x14ac:dyDescent="0.3">
      <c r="B774" s="3"/>
      <c r="D774"/>
    </row>
    <row r="775" spans="2:4" ht="14.25" customHeight="1" x14ac:dyDescent="0.3">
      <c r="B775" s="3"/>
      <c r="D775"/>
    </row>
    <row r="776" spans="2:4" ht="14.25" customHeight="1" x14ac:dyDescent="0.3">
      <c r="B776" s="3"/>
      <c r="D776"/>
    </row>
    <row r="777" spans="2:4" ht="14.25" customHeight="1" x14ac:dyDescent="0.3">
      <c r="B777" s="3"/>
      <c r="D777"/>
    </row>
    <row r="778" spans="2:4" ht="14.25" customHeight="1" x14ac:dyDescent="0.3">
      <c r="B778" s="3"/>
      <c r="D778"/>
    </row>
    <row r="779" spans="2:4" ht="14.25" customHeight="1" x14ac:dyDescent="0.3">
      <c r="B779" s="3"/>
      <c r="D779"/>
    </row>
    <row r="780" spans="2:4" ht="14.25" customHeight="1" x14ac:dyDescent="0.3">
      <c r="B780" s="3"/>
      <c r="D780"/>
    </row>
    <row r="781" spans="2:4" ht="14.25" customHeight="1" x14ac:dyDescent="0.3">
      <c r="B781" s="3"/>
      <c r="D781"/>
    </row>
    <row r="782" spans="2:4" ht="14.25" customHeight="1" x14ac:dyDescent="0.3">
      <c r="B782" s="3"/>
      <c r="D782"/>
    </row>
    <row r="783" spans="2:4" ht="14.25" customHeight="1" x14ac:dyDescent="0.3">
      <c r="B783" s="3"/>
      <c r="D783"/>
    </row>
    <row r="784" spans="2:4" ht="14.25" customHeight="1" x14ac:dyDescent="0.3">
      <c r="B784" s="3"/>
      <c r="D784"/>
    </row>
    <row r="785" spans="2:4" ht="14.25" customHeight="1" x14ac:dyDescent="0.3">
      <c r="B785" s="3"/>
      <c r="D785"/>
    </row>
    <row r="786" spans="2:4" ht="14.25" customHeight="1" x14ac:dyDescent="0.3">
      <c r="B786" s="3"/>
      <c r="D786"/>
    </row>
    <row r="787" spans="2:4" ht="14.25" customHeight="1" x14ac:dyDescent="0.3">
      <c r="B787" s="3"/>
      <c r="D787"/>
    </row>
    <row r="788" spans="2:4" ht="14.25" customHeight="1" x14ac:dyDescent="0.3">
      <c r="B788" s="3"/>
      <c r="D788"/>
    </row>
    <row r="789" spans="2:4" ht="14.25" customHeight="1" x14ac:dyDescent="0.3">
      <c r="B789" s="3"/>
      <c r="D789"/>
    </row>
    <row r="790" spans="2:4" ht="14.25" customHeight="1" x14ac:dyDescent="0.3">
      <c r="B790" s="3"/>
      <c r="D790"/>
    </row>
    <row r="791" spans="2:4" ht="14.25" customHeight="1" x14ac:dyDescent="0.3">
      <c r="B791" s="3"/>
      <c r="D791"/>
    </row>
    <row r="792" spans="2:4" ht="14.25" customHeight="1" x14ac:dyDescent="0.3">
      <c r="B792" s="3"/>
      <c r="D792"/>
    </row>
    <row r="793" spans="2:4" ht="14.25" customHeight="1" x14ac:dyDescent="0.3">
      <c r="B793" s="3"/>
      <c r="D793"/>
    </row>
    <row r="794" spans="2:4" ht="14.25" customHeight="1" x14ac:dyDescent="0.3">
      <c r="B794" s="3"/>
      <c r="D794"/>
    </row>
    <row r="795" spans="2:4" ht="14.25" customHeight="1" x14ac:dyDescent="0.3">
      <c r="B795" s="3"/>
      <c r="D795"/>
    </row>
    <row r="796" spans="2:4" ht="14.25" customHeight="1" x14ac:dyDescent="0.3">
      <c r="B796" s="3"/>
      <c r="D796"/>
    </row>
    <row r="797" spans="2:4" ht="14.25" customHeight="1" x14ac:dyDescent="0.3">
      <c r="B797" s="3"/>
      <c r="D797"/>
    </row>
    <row r="798" spans="2:4" ht="14.25" customHeight="1" x14ac:dyDescent="0.3">
      <c r="B798" s="3"/>
      <c r="D798"/>
    </row>
    <row r="799" spans="2:4" ht="14.25" customHeight="1" x14ac:dyDescent="0.3">
      <c r="B799" s="3"/>
      <c r="D799"/>
    </row>
    <row r="800" spans="2:4" ht="14.25" customHeight="1" x14ac:dyDescent="0.3">
      <c r="B800" s="3"/>
      <c r="D800"/>
    </row>
    <row r="801" spans="2:4" ht="14.25" customHeight="1" x14ac:dyDescent="0.3">
      <c r="B801" s="3"/>
      <c r="D801"/>
    </row>
    <row r="802" spans="2:4" ht="14.25" customHeight="1" x14ac:dyDescent="0.3">
      <c r="B802" s="3"/>
      <c r="D802"/>
    </row>
    <row r="803" spans="2:4" ht="14.25" customHeight="1" x14ac:dyDescent="0.3">
      <c r="B803" s="3"/>
      <c r="D803"/>
    </row>
    <row r="804" spans="2:4" ht="14.25" customHeight="1" x14ac:dyDescent="0.3">
      <c r="B804" s="3"/>
      <c r="D804"/>
    </row>
  </sheetData>
  <sortState xmlns:xlrd2="http://schemas.microsoft.com/office/spreadsheetml/2017/richdata2" ref="B58:H161">
    <sortCondition ref="B58"/>
  </sortState>
  <mergeCells count="3">
    <mergeCell ref="B356:G356"/>
    <mergeCell ref="B2:K2"/>
    <mergeCell ref="B1:G1"/>
  </mergeCells>
  <conditionalFormatting sqref="N11:AM11 N20:AM20 N29:AM29 N38:AM38">
    <cfRule type="cellIs" dxfId="1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0" fitToWidth="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924"/>
  <sheetViews>
    <sheetView workbookViewId="0">
      <pane ySplit="3" topLeftCell="A4" activePane="bottomLeft" state="frozen"/>
      <selection activeCell="N2" sqref="N2"/>
      <selection pane="bottomLeft" activeCell="A4" sqref="A4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hidden="1" customWidth="1"/>
    <col min="9" max="9" width="4.109375" hidden="1" customWidth="1"/>
    <col min="10" max="10" width="3.109375" hidden="1" customWidth="1"/>
    <col min="11" max="11" width="7.6640625" style="1" hidden="1" customWidth="1"/>
    <col min="12" max="12" width="5.88671875" customWidth="1"/>
    <col min="13" max="13" width="4.109375" hidden="1" customWidth="1"/>
    <col min="14" max="39" width="6.6640625" hidden="1" customWidth="1"/>
  </cols>
  <sheetData>
    <row r="1" spans="1:39" ht="30.75" customHeight="1" x14ac:dyDescent="0.3">
      <c r="B1" s="73" t="s">
        <v>1017</v>
      </c>
      <c r="C1" s="73"/>
      <c r="D1" s="73"/>
      <c r="E1" s="73"/>
      <c r="F1" s="73"/>
      <c r="G1" s="73"/>
      <c r="H1" s="49"/>
      <c r="I1" s="24"/>
      <c r="J1" s="24"/>
      <c r="K1" s="24"/>
      <c r="N1" s="45" t="s">
        <v>1015</v>
      </c>
    </row>
    <row r="2" spans="1:39" x14ac:dyDescent="0.3">
      <c r="B2" s="74" t="s">
        <v>1562</v>
      </c>
      <c r="C2" s="74"/>
      <c r="D2" s="74"/>
      <c r="E2" s="74"/>
      <c r="F2" s="74"/>
      <c r="G2" s="74"/>
      <c r="H2" s="74"/>
      <c r="I2" s="74"/>
      <c r="J2" s="74"/>
      <c r="K2" s="74"/>
      <c r="N2" s="45"/>
      <c r="O2" s="45"/>
      <c r="P2" s="45"/>
      <c r="Q2" s="45"/>
      <c r="R2" s="45"/>
    </row>
    <row r="3" spans="1:39" x14ac:dyDescent="0.3">
      <c r="A3" s="26" t="s">
        <v>481</v>
      </c>
      <c r="B3" s="7" t="s">
        <v>212</v>
      </c>
      <c r="C3" s="6" t="s">
        <v>214</v>
      </c>
      <c r="D3" s="6" t="s">
        <v>200</v>
      </c>
      <c r="E3" s="5" t="s">
        <v>199</v>
      </c>
      <c r="F3" s="5" t="s">
        <v>0</v>
      </c>
      <c r="G3" s="5" t="s">
        <v>1</v>
      </c>
      <c r="H3" s="10" t="s">
        <v>211</v>
      </c>
      <c r="I3" s="11" t="s">
        <v>216</v>
      </c>
      <c r="J3" s="6" t="s">
        <v>215</v>
      </c>
      <c r="K3" s="6" t="s">
        <v>564</v>
      </c>
      <c r="L3" s="3"/>
      <c r="N3" s="12" t="s">
        <v>207</v>
      </c>
      <c r="O3" s="12" t="s">
        <v>492</v>
      </c>
      <c r="P3" s="12" t="s">
        <v>202</v>
      </c>
      <c r="Q3" s="12" t="s">
        <v>1009</v>
      </c>
      <c r="R3" s="12" t="s">
        <v>483</v>
      </c>
      <c r="S3" s="12" t="s">
        <v>205</v>
      </c>
      <c r="T3" s="12" t="s">
        <v>206</v>
      </c>
      <c r="U3" s="12" t="s">
        <v>201</v>
      </c>
      <c r="V3" s="12" t="s">
        <v>204</v>
      </c>
      <c r="W3" s="12" t="s">
        <v>203</v>
      </c>
      <c r="X3" s="12" t="s">
        <v>498</v>
      </c>
      <c r="Y3" s="12" t="s">
        <v>506</v>
      </c>
      <c r="Z3" s="12" t="s">
        <v>496</v>
      </c>
      <c r="AA3" s="12" t="s">
        <v>209</v>
      </c>
      <c r="AB3" s="12" t="s">
        <v>611</v>
      </c>
      <c r="AC3" s="12" t="s">
        <v>656</v>
      </c>
      <c r="AD3" s="12" t="s">
        <v>217</v>
      </c>
      <c r="AE3" s="12" t="s">
        <v>695</v>
      </c>
      <c r="AF3" s="12" t="s">
        <v>634</v>
      </c>
      <c r="AG3" s="12" t="s">
        <v>575</v>
      </c>
      <c r="AH3" s="12" t="s">
        <v>641</v>
      </c>
      <c r="AI3" s="12"/>
      <c r="AJ3" s="12"/>
      <c r="AK3" s="12"/>
      <c r="AL3" s="34"/>
      <c r="AM3" s="34"/>
    </row>
    <row r="4" spans="1:39" x14ac:dyDescent="0.3">
      <c r="A4" t="str">
        <f>+K4</f>
        <v>WDH  1</v>
      </c>
      <c r="B4" s="3">
        <v>1</v>
      </c>
      <c r="C4" s="1">
        <v>296</v>
      </c>
      <c r="D4" s="27" t="s">
        <v>1271</v>
      </c>
      <c r="E4" s="1" t="str">
        <f>+VLOOKUP($C4,MasterData!$B$4:$K$1003,2,"false")</f>
        <v>Samuel</v>
      </c>
      <c r="F4" s="1" t="str">
        <f>+VLOOKUP($C4,MasterData!$B$4:$K$1003,3,"false")</f>
        <v>Leitch</v>
      </c>
      <c r="G4" s="1" t="str">
        <f>+VLOOKUP($C4,MasterData!$B$4:$K$1003,4,"false")</f>
        <v>WDH</v>
      </c>
      <c r="H4" s="1" t="str">
        <f>+VLOOKUP($C4,MasterData!$B$4:$K$1003,5,"False")</f>
        <v>U20</v>
      </c>
      <c r="I4" s="3" t="str">
        <f>+VLOOKUP($C4,MasterData!$B$4:$K$1003,6,"false")</f>
        <v>M</v>
      </c>
      <c r="J4" s="31" t="str">
        <f t="shared" ref="J4:J32" si="0">TEXT(SUMPRODUCT(--(G4=$G$4:$G$598),--(B4&gt;$B$4:$B$598))+1,0)</f>
        <v>1</v>
      </c>
      <c r="K4" s="1" t="str">
        <f t="shared" ref="K4:K32" si="1">+G4&amp;"  "&amp;J4</f>
        <v>WDH  1</v>
      </c>
      <c r="M4">
        <v>1</v>
      </c>
      <c r="N4" s="35">
        <f t="shared" ref="N4:AC9" si="2">+IF(ISNA(VLOOKUP(N$3&amp;"  "&amp;$M4,$A$3:$I$353,2,0)),"",VLOOKUP(N$3&amp;"  "&amp;$M4,$A$3:$I$353,2,0))</f>
        <v>1</v>
      </c>
      <c r="O4" s="35">
        <f t="shared" si="2"/>
        <v>2</v>
      </c>
      <c r="P4" s="35">
        <f t="shared" si="2"/>
        <v>3</v>
      </c>
      <c r="Q4" s="35">
        <f t="shared" si="2"/>
        <v>5</v>
      </c>
      <c r="R4" s="35">
        <f t="shared" si="2"/>
        <v>8</v>
      </c>
      <c r="S4" s="35">
        <f t="shared" si="2"/>
        <v>9</v>
      </c>
      <c r="T4" s="35">
        <f t="shared" si="2"/>
        <v>11</v>
      </c>
      <c r="U4" s="35">
        <f t="shared" si="2"/>
        <v>13</v>
      </c>
      <c r="V4" s="35">
        <f t="shared" si="2"/>
        <v>14</v>
      </c>
      <c r="W4" s="35">
        <f t="shared" si="2"/>
        <v>17</v>
      </c>
      <c r="X4" s="35">
        <f t="shared" si="2"/>
        <v>24</v>
      </c>
      <c r="Y4" s="35">
        <f t="shared" si="2"/>
        <v>28</v>
      </c>
      <c r="Z4" s="35">
        <f t="shared" si="2"/>
        <v>39</v>
      </c>
      <c r="AA4" s="35">
        <f t="shared" si="2"/>
        <v>47</v>
      </c>
      <c r="AB4" s="35">
        <f t="shared" si="2"/>
        <v>52</v>
      </c>
      <c r="AC4" s="35">
        <f t="shared" si="2"/>
        <v>58</v>
      </c>
      <c r="AD4" s="35">
        <f t="shared" ref="X4:AM9" si="3">+IF(ISNA(VLOOKUP(AD$3&amp;"  "&amp;$M4,$A$3:$I$353,2,0)),"",VLOOKUP(AD$3&amp;"  "&amp;$M4,$A$3:$I$353,2,0))</f>
        <v>68</v>
      </c>
      <c r="AE4" s="35">
        <f t="shared" si="3"/>
        <v>88</v>
      </c>
      <c r="AF4" s="35">
        <f t="shared" si="3"/>
        <v>97</v>
      </c>
      <c r="AG4" s="35">
        <f t="shared" si="3"/>
        <v>112</v>
      </c>
      <c r="AH4" s="35">
        <f t="shared" si="3"/>
        <v>117</v>
      </c>
      <c r="AI4" s="35" t="str">
        <f t="shared" si="3"/>
        <v/>
      </c>
      <c r="AJ4" s="35" t="str">
        <f t="shared" si="3"/>
        <v/>
      </c>
      <c r="AK4" s="35" t="str">
        <f t="shared" si="3"/>
        <v/>
      </c>
      <c r="AL4" s="35" t="str">
        <f t="shared" si="3"/>
        <v/>
      </c>
      <c r="AM4" s="35" t="str">
        <f t="shared" si="3"/>
        <v/>
      </c>
    </row>
    <row r="5" spans="1:39" x14ac:dyDescent="0.3">
      <c r="A5" t="str">
        <f t="shared" ref="A5:A68" si="4">+K5</f>
        <v>CRA  1</v>
      </c>
      <c r="B5" s="3">
        <f>+B4+1</f>
        <v>2</v>
      </c>
      <c r="C5" s="1">
        <v>290</v>
      </c>
      <c r="D5" s="27" t="s">
        <v>1272</v>
      </c>
      <c r="E5" s="1" t="str">
        <f>+VLOOKUP($C5,MasterData!$B$4:$K$1003,2,"false")</f>
        <v>Joshua</v>
      </c>
      <c r="F5" s="1" t="str">
        <f>+VLOOKUP($C5,MasterData!$B$4:$K$1003,3,"false")</f>
        <v>Hobbs</v>
      </c>
      <c r="G5" s="1" t="str">
        <f>+VLOOKUP($C5,MasterData!$B$4:$K$1003,4,"false")</f>
        <v>CRA</v>
      </c>
      <c r="H5" s="1" t="str">
        <f>+VLOOKUP($C5,MasterData!$B$4:$K$1003,5,"False")</f>
        <v>U20</v>
      </c>
      <c r="I5" s="3" t="str">
        <f>+VLOOKUP($C5,MasterData!$B$4:$K$1003,6,"false")</f>
        <v>M</v>
      </c>
      <c r="J5" s="31" t="str">
        <f t="shared" si="0"/>
        <v>1</v>
      </c>
      <c r="K5" s="1" t="str">
        <f t="shared" si="1"/>
        <v>CRA  1</v>
      </c>
      <c r="M5">
        <f>+M4+1</f>
        <v>2</v>
      </c>
      <c r="N5" s="35" t="str">
        <f t="shared" si="2"/>
        <v/>
      </c>
      <c r="O5" s="35">
        <f t="shared" si="2"/>
        <v>4</v>
      </c>
      <c r="P5" s="35">
        <f t="shared" si="2"/>
        <v>15</v>
      </c>
      <c r="Q5" s="35">
        <f t="shared" si="2"/>
        <v>10</v>
      </c>
      <c r="R5" s="35">
        <f t="shared" si="2"/>
        <v>25</v>
      </c>
      <c r="S5" s="35">
        <f t="shared" si="2"/>
        <v>12</v>
      </c>
      <c r="T5" s="35">
        <f t="shared" si="2"/>
        <v>42</v>
      </c>
      <c r="U5" s="35">
        <f t="shared" si="2"/>
        <v>16</v>
      </c>
      <c r="V5" s="35">
        <f t="shared" si="2"/>
        <v>84</v>
      </c>
      <c r="W5" s="35">
        <f t="shared" si="2"/>
        <v>26</v>
      </c>
      <c r="X5" s="35">
        <f t="shared" si="3"/>
        <v>35</v>
      </c>
      <c r="Y5" s="35" t="str">
        <f t="shared" si="3"/>
        <v/>
      </c>
      <c r="Z5" s="35">
        <f t="shared" si="3"/>
        <v>60</v>
      </c>
      <c r="AA5" s="35" t="str">
        <f t="shared" si="3"/>
        <v/>
      </c>
      <c r="AB5" s="35" t="str">
        <f t="shared" si="3"/>
        <v/>
      </c>
      <c r="AC5" s="35" t="str">
        <f t="shared" si="3"/>
        <v/>
      </c>
      <c r="AD5" s="35">
        <f t="shared" si="3"/>
        <v>80</v>
      </c>
      <c r="AE5" s="35" t="str">
        <f t="shared" si="3"/>
        <v/>
      </c>
      <c r="AF5" s="35" t="str">
        <f t="shared" si="3"/>
        <v/>
      </c>
      <c r="AG5" s="35" t="str">
        <f t="shared" si="3"/>
        <v/>
      </c>
      <c r="AH5" s="35" t="str">
        <f t="shared" si="3"/>
        <v/>
      </c>
      <c r="AI5" s="35" t="str">
        <f t="shared" si="3"/>
        <v/>
      </c>
      <c r="AJ5" s="35" t="str">
        <f t="shared" si="3"/>
        <v/>
      </c>
      <c r="AK5" s="35" t="str">
        <f t="shared" si="3"/>
        <v/>
      </c>
      <c r="AL5" s="35" t="str">
        <f t="shared" si="3"/>
        <v/>
      </c>
      <c r="AM5" s="35" t="str">
        <f t="shared" si="3"/>
        <v/>
      </c>
    </row>
    <row r="6" spans="1:39" x14ac:dyDescent="0.3">
      <c r="A6" t="str">
        <f t="shared" si="4"/>
        <v>PHX  1</v>
      </c>
      <c r="B6" s="3">
        <f t="shared" ref="B6:B55" si="5">+B5+1</f>
        <v>3</v>
      </c>
      <c r="C6" s="1">
        <v>302</v>
      </c>
      <c r="D6" s="27" t="s">
        <v>1273</v>
      </c>
      <c r="E6" s="1" t="str">
        <f>+VLOOKUP($C6,MasterData!$B$4:$K$1003,2,"false")</f>
        <v>Liam</v>
      </c>
      <c r="F6" s="1" t="str">
        <f>+VLOOKUP($C6,MasterData!$B$4:$K$1003,3,"false")</f>
        <v>Dunne</v>
      </c>
      <c r="G6" s="1" t="str">
        <f>+VLOOKUP($C6,MasterData!$B$4:$K$1003,4,"false")</f>
        <v>PHX</v>
      </c>
      <c r="H6" s="1" t="str">
        <f>+VLOOKUP($C6,MasterData!$B$4:$K$1003,5,"False")</f>
        <v>U20</v>
      </c>
      <c r="I6" s="3" t="str">
        <f>+VLOOKUP($C6,MasterData!$B$4:$K$1003,6,"false")</f>
        <v>M</v>
      </c>
      <c r="J6" s="31" t="str">
        <f t="shared" si="0"/>
        <v>1</v>
      </c>
      <c r="K6" s="1" t="str">
        <f t="shared" si="1"/>
        <v>PHX  1</v>
      </c>
      <c r="M6">
        <f t="shared" ref="M6:M9" si="6">+M5+1</f>
        <v>3</v>
      </c>
      <c r="N6" s="35" t="str">
        <f t="shared" si="2"/>
        <v/>
      </c>
      <c r="O6" s="35">
        <f t="shared" si="2"/>
        <v>6</v>
      </c>
      <c r="P6" s="35">
        <f t="shared" si="2"/>
        <v>18</v>
      </c>
      <c r="Q6" s="35">
        <f t="shared" si="2"/>
        <v>36</v>
      </c>
      <c r="R6" s="35">
        <f t="shared" si="2"/>
        <v>63</v>
      </c>
      <c r="S6" s="35">
        <f t="shared" si="2"/>
        <v>20</v>
      </c>
      <c r="T6" s="35">
        <f t="shared" si="2"/>
        <v>43</v>
      </c>
      <c r="U6" s="35">
        <f t="shared" si="2"/>
        <v>21</v>
      </c>
      <c r="V6" s="35" t="str">
        <f t="shared" si="2"/>
        <v/>
      </c>
      <c r="W6" s="35">
        <f t="shared" si="2"/>
        <v>27</v>
      </c>
      <c r="X6" s="35">
        <f t="shared" si="3"/>
        <v>51</v>
      </c>
      <c r="Y6" s="35" t="str">
        <f t="shared" si="3"/>
        <v/>
      </c>
      <c r="Z6" s="35">
        <f t="shared" si="3"/>
        <v>73</v>
      </c>
      <c r="AA6" s="35" t="str">
        <f t="shared" si="3"/>
        <v/>
      </c>
      <c r="AB6" s="35" t="str">
        <f t="shared" si="3"/>
        <v/>
      </c>
      <c r="AC6" s="35" t="str">
        <f t="shared" si="3"/>
        <v/>
      </c>
      <c r="AD6" s="35">
        <f t="shared" si="3"/>
        <v>109</v>
      </c>
      <c r="AE6" s="35" t="str">
        <f t="shared" si="3"/>
        <v/>
      </c>
      <c r="AF6" s="35" t="str">
        <f t="shared" si="3"/>
        <v/>
      </c>
      <c r="AG6" s="35" t="str">
        <f t="shared" si="3"/>
        <v/>
      </c>
      <c r="AH6" s="35" t="str">
        <f t="shared" si="3"/>
        <v/>
      </c>
      <c r="AI6" s="35" t="str">
        <f t="shared" si="3"/>
        <v/>
      </c>
      <c r="AJ6" s="35" t="str">
        <f t="shared" si="3"/>
        <v/>
      </c>
      <c r="AK6" s="35" t="str">
        <f t="shared" si="3"/>
        <v/>
      </c>
      <c r="AL6" s="35" t="str">
        <f t="shared" si="3"/>
        <v/>
      </c>
      <c r="AM6" s="35" t="str">
        <f t="shared" si="3"/>
        <v/>
      </c>
    </row>
    <row r="7" spans="1:39" x14ac:dyDescent="0.3">
      <c r="A7" t="str">
        <f t="shared" si="4"/>
        <v>CRA  2</v>
      </c>
      <c r="B7" s="3">
        <f t="shared" si="5"/>
        <v>4</v>
      </c>
      <c r="C7" s="1">
        <v>295</v>
      </c>
      <c r="D7" s="27" t="s">
        <v>1274</v>
      </c>
      <c r="E7" s="1" t="str">
        <f>+VLOOKUP($C7,MasterData!$B$4:$K$1003,2,"false")</f>
        <v>Nathan</v>
      </c>
      <c r="F7" s="1" t="str">
        <f>+VLOOKUP($C7,MasterData!$B$4:$K$1003,3,"false")</f>
        <v>Buckeridge</v>
      </c>
      <c r="G7" s="1" t="str">
        <f>+VLOOKUP($C7,MasterData!$B$4:$K$1003,4,"false")</f>
        <v>CRA</v>
      </c>
      <c r="H7" s="1" t="str">
        <f>+VLOOKUP($C7,MasterData!$B$4:$K$1003,5,"False")</f>
        <v>U20</v>
      </c>
      <c r="I7" s="3" t="str">
        <f>+VLOOKUP($C7,MasterData!$B$4:$K$1003,6,"false")</f>
        <v>M</v>
      </c>
      <c r="J7" s="31" t="str">
        <f t="shared" si="0"/>
        <v>2</v>
      </c>
      <c r="K7" s="1" t="str">
        <f t="shared" si="1"/>
        <v>CRA  2</v>
      </c>
      <c r="M7">
        <f t="shared" si="6"/>
        <v>4</v>
      </c>
      <c r="N7" s="35" t="str">
        <f t="shared" si="2"/>
        <v/>
      </c>
      <c r="O7" s="35">
        <f t="shared" si="2"/>
        <v>7</v>
      </c>
      <c r="P7" s="35">
        <f t="shared" si="2"/>
        <v>19</v>
      </c>
      <c r="Q7" s="35">
        <f t="shared" si="2"/>
        <v>46</v>
      </c>
      <c r="R7" s="35">
        <f t="shared" si="2"/>
        <v>82</v>
      </c>
      <c r="S7" s="35">
        <f t="shared" si="2"/>
        <v>37</v>
      </c>
      <c r="T7" s="35">
        <f t="shared" si="2"/>
        <v>45</v>
      </c>
      <c r="U7" s="35">
        <f t="shared" si="2"/>
        <v>40</v>
      </c>
      <c r="V7" s="35" t="str">
        <f t="shared" si="2"/>
        <v/>
      </c>
      <c r="W7" s="35">
        <f t="shared" si="2"/>
        <v>30</v>
      </c>
      <c r="X7" s="35">
        <f t="shared" si="3"/>
        <v>57</v>
      </c>
      <c r="Y7" s="35" t="str">
        <f t="shared" si="3"/>
        <v/>
      </c>
      <c r="Z7" s="35">
        <f t="shared" si="3"/>
        <v>111</v>
      </c>
      <c r="AA7" s="35" t="str">
        <f t="shared" si="3"/>
        <v/>
      </c>
      <c r="AB7" s="35" t="str">
        <f t="shared" si="3"/>
        <v/>
      </c>
      <c r="AC7" s="35" t="str">
        <f t="shared" si="3"/>
        <v/>
      </c>
      <c r="AD7" s="35">
        <f t="shared" si="3"/>
        <v>114</v>
      </c>
      <c r="AE7" s="35" t="str">
        <f t="shared" si="3"/>
        <v/>
      </c>
      <c r="AF7" s="35" t="str">
        <f t="shared" si="3"/>
        <v/>
      </c>
      <c r="AG7" s="35" t="str">
        <f t="shared" si="3"/>
        <v/>
      </c>
      <c r="AH7" s="35" t="str">
        <f t="shared" si="3"/>
        <v/>
      </c>
      <c r="AI7" s="35" t="str">
        <f t="shared" si="3"/>
        <v/>
      </c>
      <c r="AJ7" s="35" t="str">
        <f t="shared" si="3"/>
        <v/>
      </c>
      <c r="AK7" s="35" t="str">
        <f t="shared" si="3"/>
        <v/>
      </c>
      <c r="AL7" s="35" t="str">
        <f t="shared" si="3"/>
        <v/>
      </c>
      <c r="AM7" s="35" t="str">
        <f t="shared" si="3"/>
        <v/>
      </c>
    </row>
    <row r="8" spans="1:39" x14ac:dyDescent="0.3">
      <c r="A8" t="str">
        <f t="shared" si="4"/>
        <v>HY  1</v>
      </c>
      <c r="B8" s="3">
        <f t="shared" si="5"/>
        <v>5</v>
      </c>
      <c r="C8" s="1">
        <v>303</v>
      </c>
      <c r="D8" s="27" t="s">
        <v>1275</v>
      </c>
      <c r="E8" s="1" t="str">
        <f>+VLOOKUP($C8,MasterData!$B$4:$K$1003,2,"false")</f>
        <v>David</v>
      </c>
      <c r="F8" s="1" t="str">
        <f>+VLOOKUP($C8,MasterData!$B$4:$K$1003,3,"false")</f>
        <v>Ervine</v>
      </c>
      <c r="G8" s="1" t="str">
        <f>+VLOOKUP($C8,MasterData!$B$4:$K$1003,4,"false")</f>
        <v>HY</v>
      </c>
      <c r="H8" s="1" t="str">
        <f>+VLOOKUP($C8,MasterData!$B$4:$K$1003,5,"False")</f>
        <v>U20</v>
      </c>
      <c r="I8" s="3" t="str">
        <f>+VLOOKUP($C8,MasterData!$B$4:$K$1003,6,"false")</f>
        <v>M</v>
      </c>
      <c r="J8" s="31" t="str">
        <f t="shared" si="0"/>
        <v>1</v>
      </c>
      <c r="K8" s="1" t="str">
        <f t="shared" si="1"/>
        <v>HY  1</v>
      </c>
      <c r="M8">
        <f t="shared" si="6"/>
        <v>5</v>
      </c>
      <c r="N8" s="35" t="str">
        <f t="shared" si="2"/>
        <v/>
      </c>
      <c r="O8" s="35">
        <f t="shared" si="2"/>
        <v>23</v>
      </c>
      <c r="P8" s="35">
        <f t="shared" si="2"/>
        <v>22</v>
      </c>
      <c r="Q8" s="35">
        <f t="shared" si="2"/>
        <v>48</v>
      </c>
      <c r="R8" s="35">
        <f t="shared" si="2"/>
        <v>86</v>
      </c>
      <c r="S8" s="35">
        <f t="shared" si="2"/>
        <v>105</v>
      </c>
      <c r="T8" s="35">
        <f t="shared" si="2"/>
        <v>50</v>
      </c>
      <c r="U8" s="35">
        <f t="shared" si="2"/>
        <v>64</v>
      </c>
      <c r="V8" s="35" t="str">
        <f t="shared" si="2"/>
        <v/>
      </c>
      <c r="W8" s="35">
        <f t="shared" si="2"/>
        <v>94</v>
      </c>
      <c r="X8" s="35">
        <f t="shared" si="3"/>
        <v>59</v>
      </c>
      <c r="Y8" s="35" t="str">
        <f t="shared" si="3"/>
        <v/>
      </c>
      <c r="Z8" s="35">
        <f t="shared" si="3"/>
        <v>119</v>
      </c>
      <c r="AA8" s="35" t="str">
        <f t="shared" si="3"/>
        <v/>
      </c>
      <c r="AB8" s="35" t="str">
        <f t="shared" si="3"/>
        <v/>
      </c>
      <c r="AC8" s="35" t="str">
        <f t="shared" si="3"/>
        <v/>
      </c>
      <c r="AD8" s="35" t="str">
        <f t="shared" si="3"/>
        <v/>
      </c>
      <c r="AE8" s="35" t="str">
        <f t="shared" si="3"/>
        <v/>
      </c>
      <c r="AF8" s="35" t="str">
        <f t="shared" si="3"/>
        <v/>
      </c>
      <c r="AG8" s="35" t="str">
        <f t="shared" si="3"/>
        <v/>
      </c>
      <c r="AH8" s="35" t="str">
        <f t="shared" si="3"/>
        <v/>
      </c>
      <c r="AI8" s="35" t="str">
        <f t="shared" si="3"/>
        <v/>
      </c>
      <c r="AJ8" s="35" t="str">
        <f t="shared" si="3"/>
        <v/>
      </c>
      <c r="AK8" s="35" t="str">
        <f t="shared" si="3"/>
        <v/>
      </c>
      <c r="AL8" s="35" t="str">
        <f t="shared" si="3"/>
        <v/>
      </c>
      <c r="AM8" s="35" t="str">
        <f t="shared" si="3"/>
        <v/>
      </c>
    </row>
    <row r="9" spans="1:39" x14ac:dyDescent="0.3">
      <c r="A9" t="str">
        <f t="shared" si="4"/>
        <v>CRA  3</v>
      </c>
      <c r="B9" s="3">
        <f t="shared" si="5"/>
        <v>6</v>
      </c>
      <c r="C9" s="1">
        <v>294</v>
      </c>
      <c r="D9" s="27" t="s">
        <v>423</v>
      </c>
      <c r="E9" s="1" t="str">
        <f>+VLOOKUP($C9,MasterData!$B$4:$K$1003,2,"false")</f>
        <v>Thomas</v>
      </c>
      <c r="F9" s="1" t="str">
        <f>+VLOOKUP($C9,MasterData!$B$4:$K$1003,3,"false")</f>
        <v>Kimber</v>
      </c>
      <c r="G9" s="1" t="str">
        <f>+VLOOKUP($C9,MasterData!$B$4:$K$1003,4,"false")</f>
        <v>CRA</v>
      </c>
      <c r="H9" s="1" t="str">
        <f>+VLOOKUP($C9,MasterData!$B$4:$K$1003,5,"False")</f>
        <v>U20</v>
      </c>
      <c r="I9" s="3" t="str">
        <f>+VLOOKUP($C9,MasterData!$B$4:$K$1003,6,"false")</f>
        <v>M</v>
      </c>
      <c r="J9" s="31" t="str">
        <f t="shared" si="0"/>
        <v>3</v>
      </c>
      <c r="K9" s="1" t="str">
        <f t="shared" si="1"/>
        <v>CRA  3</v>
      </c>
      <c r="L9" s="8"/>
      <c r="M9">
        <f t="shared" si="6"/>
        <v>6</v>
      </c>
      <c r="N9" s="35" t="str">
        <f t="shared" si="2"/>
        <v/>
      </c>
      <c r="O9" s="35">
        <f t="shared" si="2"/>
        <v>31</v>
      </c>
      <c r="P9" s="35">
        <f t="shared" si="2"/>
        <v>29</v>
      </c>
      <c r="Q9" s="35">
        <f t="shared" si="2"/>
        <v>71</v>
      </c>
      <c r="R9" s="35" t="str">
        <f t="shared" si="2"/>
        <v/>
      </c>
      <c r="S9" s="35">
        <f t="shared" si="2"/>
        <v>113</v>
      </c>
      <c r="T9" s="35">
        <f t="shared" si="2"/>
        <v>54</v>
      </c>
      <c r="U9" s="35">
        <f t="shared" si="2"/>
        <v>96</v>
      </c>
      <c r="V9" s="35" t="str">
        <f t="shared" si="2"/>
        <v/>
      </c>
      <c r="W9" s="35">
        <f t="shared" si="2"/>
        <v>116</v>
      </c>
      <c r="X9" s="35">
        <f t="shared" si="3"/>
        <v>65</v>
      </c>
      <c r="Y9" s="35" t="str">
        <f t="shared" si="3"/>
        <v/>
      </c>
      <c r="Z9" s="35" t="str">
        <f t="shared" si="3"/>
        <v/>
      </c>
      <c r="AA9" s="35" t="str">
        <f t="shared" si="3"/>
        <v/>
      </c>
      <c r="AB9" s="35" t="str">
        <f t="shared" si="3"/>
        <v/>
      </c>
      <c r="AC9" s="35" t="str">
        <f t="shared" si="3"/>
        <v/>
      </c>
      <c r="AD9" s="35" t="str">
        <f t="shared" si="3"/>
        <v/>
      </c>
      <c r="AE9" s="35" t="str">
        <f t="shared" si="3"/>
        <v/>
      </c>
      <c r="AF9" s="35" t="str">
        <f t="shared" si="3"/>
        <v/>
      </c>
      <c r="AG9" s="35" t="str">
        <f t="shared" si="3"/>
        <v/>
      </c>
      <c r="AH9" s="35" t="str">
        <f t="shared" si="3"/>
        <v/>
      </c>
      <c r="AI9" s="35" t="str">
        <f t="shared" si="3"/>
        <v/>
      </c>
      <c r="AJ9" s="35" t="str">
        <f t="shared" si="3"/>
        <v/>
      </c>
      <c r="AK9" s="35" t="str">
        <f t="shared" si="3"/>
        <v/>
      </c>
      <c r="AL9" s="35" t="str">
        <f t="shared" si="3"/>
        <v/>
      </c>
      <c r="AM9" s="35" t="str">
        <f t="shared" si="3"/>
        <v/>
      </c>
    </row>
    <row r="10" spans="1:39" x14ac:dyDescent="0.3">
      <c r="A10" t="str">
        <f t="shared" si="4"/>
        <v>CRA  4</v>
      </c>
      <c r="B10" s="3">
        <f t="shared" si="5"/>
        <v>7</v>
      </c>
      <c r="C10" s="1">
        <v>292</v>
      </c>
      <c r="D10" s="27" t="s">
        <v>1276</v>
      </c>
      <c r="E10" s="1" t="str">
        <f>+VLOOKUP($C10,MasterData!$B$4:$K$1003,2,"false")</f>
        <v>Dylan</v>
      </c>
      <c r="F10" s="1" t="str">
        <f>+VLOOKUP($C10,MasterData!$B$4:$K$1003,3,"false")</f>
        <v>Hanslow</v>
      </c>
      <c r="G10" s="1" t="str">
        <f>+VLOOKUP($C10,MasterData!$B$4:$K$1003,4,"false")</f>
        <v>CRA</v>
      </c>
      <c r="H10" s="1" t="str">
        <f>+VLOOKUP($C10,MasterData!$B$4:$K$1003,5,"False")</f>
        <v>U20</v>
      </c>
      <c r="I10" s="3" t="str">
        <f>+VLOOKUP($C10,MasterData!$B$4:$K$1003,6,"false")</f>
        <v>M</v>
      </c>
      <c r="J10" s="31" t="str">
        <f t="shared" si="0"/>
        <v>4</v>
      </c>
      <c r="K10" s="1" t="str">
        <f t="shared" si="1"/>
        <v>CRA  4</v>
      </c>
      <c r="M10" s="12" t="s">
        <v>565</v>
      </c>
      <c r="N10" s="36">
        <f>IF(N9="",1000,SUM(N4:N9))</f>
        <v>1000</v>
      </c>
      <c r="O10" s="36">
        <f t="shared" ref="O10:AM10" si="7">IF(O9="",1000,SUM(O4:O9))</f>
        <v>73</v>
      </c>
      <c r="P10" s="36">
        <f t="shared" si="7"/>
        <v>106</v>
      </c>
      <c r="Q10" s="36">
        <f t="shared" si="7"/>
        <v>216</v>
      </c>
      <c r="R10" s="36">
        <f t="shared" si="7"/>
        <v>1000</v>
      </c>
      <c r="S10" s="36">
        <f t="shared" si="7"/>
        <v>296</v>
      </c>
      <c r="T10" s="36">
        <f t="shared" si="7"/>
        <v>245</v>
      </c>
      <c r="U10" s="36">
        <f t="shared" si="7"/>
        <v>250</v>
      </c>
      <c r="V10" s="36">
        <f t="shared" si="7"/>
        <v>1000</v>
      </c>
      <c r="W10" s="36">
        <f t="shared" si="7"/>
        <v>310</v>
      </c>
      <c r="X10" s="36">
        <f t="shared" si="7"/>
        <v>291</v>
      </c>
      <c r="Y10" s="36">
        <f t="shared" si="7"/>
        <v>1000</v>
      </c>
      <c r="Z10" s="36">
        <f t="shared" si="7"/>
        <v>1000</v>
      </c>
      <c r="AA10" s="36">
        <f t="shared" si="7"/>
        <v>1000</v>
      </c>
      <c r="AB10" s="36">
        <f t="shared" si="7"/>
        <v>1000</v>
      </c>
      <c r="AC10" s="36">
        <f t="shared" si="7"/>
        <v>1000</v>
      </c>
      <c r="AD10" s="36">
        <f t="shared" si="7"/>
        <v>1000</v>
      </c>
      <c r="AE10" s="36">
        <f t="shared" si="7"/>
        <v>1000</v>
      </c>
      <c r="AF10" s="36">
        <f t="shared" si="7"/>
        <v>1000</v>
      </c>
      <c r="AG10" s="36">
        <f t="shared" si="7"/>
        <v>1000</v>
      </c>
      <c r="AH10" s="36">
        <f t="shared" si="7"/>
        <v>1000</v>
      </c>
      <c r="AI10" s="36">
        <f t="shared" si="7"/>
        <v>1000</v>
      </c>
      <c r="AJ10" s="36">
        <f t="shared" si="7"/>
        <v>1000</v>
      </c>
      <c r="AK10" s="36">
        <f t="shared" si="7"/>
        <v>1000</v>
      </c>
      <c r="AL10" s="36">
        <f t="shared" si="7"/>
        <v>1000</v>
      </c>
      <c r="AM10" s="36">
        <f t="shared" si="7"/>
        <v>1000</v>
      </c>
    </row>
    <row r="11" spans="1:39" x14ac:dyDescent="0.3">
      <c r="A11" t="str">
        <f t="shared" si="4"/>
        <v>BWT  1</v>
      </c>
      <c r="B11" s="3">
        <f t="shared" si="5"/>
        <v>8</v>
      </c>
      <c r="C11" s="1">
        <v>300</v>
      </c>
      <c r="D11" s="27" t="s">
        <v>1277</v>
      </c>
      <c r="E11" s="1" t="str">
        <f>+VLOOKUP($C11,MasterData!$B$4:$K$1003,2,"false")</f>
        <v>Benedict</v>
      </c>
      <c r="F11" s="1" t="str">
        <f>+VLOOKUP($C11,MasterData!$B$4:$K$1003,3,"false")</f>
        <v>Noon</v>
      </c>
      <c r="G11" s="1" t="str">
        <f>+VLOOKUP($C11,MasterData!$B$4:$K$1003,4,"false")</f>
        <v>BWT</v>
      </c>
      <c r="H11" s="1" t="str">
        <f>+VLOOKUP($C11,MasterData!$B$4:$K$1003,5,"False")</f>
        <v>U20</v>
      </c>
      <c r="I11" s="3" t="str">
        <f>+VLOOKUP($C11,MasterData!$B$4:$K$1003,6,"false")</f>
        <v>M</v>
      </c>
      <c r="J11" s="31" t="str">
        <f t="shared" si="0"/>
        <v>1</v>
      </c>
      <c r="K11" s="1" t="str">
        <f t="shared" si="1"/>
        <v>BWT  1</v>
      </c>
      <c r="M11" s="12" t="s">
        <v>212</v>
      </c>
      <c r="N11" s="37">
        <f>RANK(N10,($N$10:$AM$10,$N$19:$AM$19,$N$28:$AM$28,$N$37:$AM$37),1)</f>
        <v>15</v>
      </c>
      <c r="O11" s="37">
        <f>RANK(O10,($N$10:$AM$10,$N$19:$AM$19,$N$28:$AM$28,$N$37:$AM$37),1)</f>
        <v>1</v>
      </c>
      <c r="P11" s="37">
        <f>RANK(P10,($N$10:$AM$10,$N$19:$AM$19,$N$28:$AM$28,$N$37:$AM$37),1)</f>
        <v>2</v>
      </c>
      <c r="Q11" s="37">
        <f>RANK(Q10,($N$10:$AM$10,$N$19:$AM$19,$N$28:$AM$28,$N$37:$AM$37),1)</f>
        <v>3</v>
      </c>
      <c r="R11" s="37">
        <f>RANK(R10,($N$10:$AM$10,$N$19:$AM$19,$N$28:$AM$28,$N$37:$AM$37),1)</f>
        <v>15</v>
      </c>
      <c r="S11" s="37">
        <f>RANK(S10,($N$10:$AM$10,$N$19:$AM$19,$N$28:$AM$28,$N$37:$AM$37),1)</f>
        <v>8</v>
      </c>
      <c r="T11" s="37">
        <f>RANK(T10,($N$10:$AM$10,$N$19:$AM$19,$N$28:$AM$28,$N$37:$AM$37),1)</f>
        <v>5</v>
      </c>
      <c r="U11" s="37">
        <f>RANK(U10,($N$10:$AM$10,$N$19:$AM$19,$N$28:$AM$28,$N$37:$AM$37),1)</f>
        <v>6</v>
      </c>
      <c r="V11" s="37">
        <f>RANK(V10,($N$10:$AM$10,$N$19:$AM$19,$N$28:$AM$28,$N$37:$AM$37),1)</f>
        <v>15</v>
      </c>
      <c r="W11" s="37">
        <f>RANK(W10,($N$10:$AM$10,$N$19:$AM$19,$N$28:$AM$28,$N$37:$AM$37),1)</f>
        <v>9</v>
      </c>
      <c r="X11" s="37">
        <f>RANK(X10,($N$10:$AM$10,$N$19:$AM$19,$N$28:$AM$28,$N$37:$AM$37),1)</f>
        <v>7</v>
      </c>
      <c r="Y11" s="37">
        <f>RANK(Y10,($N$10:$AM$10,$N$19:$AM$19,$N$28:$AM$28,$N$37:$AM$37),1)</f>
        <v>15</v>
      </c>
      <c r="Z11" s="37">
        <f>RANK(Z10,($N$10:$AM$10,$N$19:$AM$19,$N$28:$AM$28,$N$37:$AM$37),1)</f>
        <v>15</v>
      </c>
      <c r="AA11" s="37">
        <f>RANK(AA10,($N$10:$AM$10,$N$19:$AM$19,$N$28:$AM$28,$N$37:$AM$37),1)</f>
        <v>15</v>
      </c>
      <c r="AB11" s="37">
        <f>RANK(AB10,($N$10:$AM$10,$N$19:$AM$19,$N$28:$AM$28,$N$37:$AM$37),1)</f>
        <v>15</v>
      </c>
      <c r="AC11" s="37">
        <f>RANK(AC10,($N$10:$AM$10,$N$19:$AM$19,$N$28:$AM$28,$N$37:$AM$37),1)</f>
        <v>15</v>
      </c>
      <c r="AD11" s="37">
        <f>RANK(AD10,($N$10:$AM$10,$N$19:$AM$19,$N$28:$AM$28,$N$37:$AM$37),1)</f>
        <v>15</v>
      </c>
      <c r="AE11" s="37">
        <f>RANK(AE10,($N$10:$AM$10,$N$19:$AM$19,$N$28:$AM$28,$N$37:$AM$37),1)</f>
        <v>15</v>
      </c>
      <c r="AF11" s="37">
        <f>RANK(AF10,($N$10:$AM$10,$N$19:$AM$19,$N$28:$AM$28,$N$37:$AM$37),1)</f>
        <v>15</v>
      </c>
      <c r="AG11" s="37">
        <f>RANK(AG10,($N$10:$AM$10,$N$19:$AM$19,$N$28:$AM$28,$N$37:$AM$37),1)</f>
        <v>15</v>
      </c>
      <c r="AH11" s="37">
        <f>RANK(AH10,($N$10:$AM$10,$N$19:$AM$19,$N$28:$AM$28,$N$37:$AM$37),1)</f>
        <v>15</v>
      </c>
      <c r="AI11" s="37">
        <f>RANK(AI10,($N$10:$AM$10,$N$19:$AM$19,$N$28:$AM$28,$N$37:$AM$37),1)</f>
        <v>15</v>
      </c>
      <c r="AJ11" s="37">
        <f>RANK(AJ10,($N$10:$AM$10,$N$19:$AM$19,$N$28:$AM$28,$N$37:$AM$37),1)</f>
        <v>15</v>
      </c>
      <c r="AK11" s="37">
        <f>RANK(AK10,($N$10:$AM$10,$N$19:$AM$19,$N$28:$AM$28,$N$37:$AM$37),1)</f>
        <v>15</v>
      </c>
      <c r="AL11" s="37">
        <f>RANK(AL10,($N$10:$AM$10,$N$19:$AM$19,$N$28:$AM$28,$N$37:$AM$37),1)</f>
        <v>15</v>
      </c>
      <c r="AM11" s="37">
        <f>RANK(AM10,($N$10:$AM$10,$N$19:$AM$19,$N$28:$AM$28,$N$37:$AM$37),1)</f>
        <v>15</v>
      </c>
    </row>
    <row r="12" spans="1:39" x14ac:dyDescent="0.3">
      <c r="A12" t="str">
        <f t="shared" si="4"/>
        <v>HBS  1</v>
      </c>
      <c r="B12" s="3">
        <f t="shared" si="5"/>
        <v>9</v>
      </c>
      <c r="C12" s="1">
        <v>299</v>
      </c>
      <c r="D12" s="27" t="s">
        <v>1278</v>
      </c>
      <c r="E12" s="1" t="str">
        <f>+VLOOKUP($C12,MasterData!$B$4:$K$1003,2,"false")</f>
        <v>Ash</v>
      </c>
      <c r="F12" s="1" t="str">
        <f>+VLOOKUP($C12,MasterData!$B$4:$K$1003,3,"false")</f>
        <v>Williams</v>
      </c>
      <c r="G12" s="1" t="str">
        <f>+VLOOKUP($C12,MasterData!$B$4:$K$1003,4,"false")</f>
        <v>HBS</v>
      </c>
      <c r="H12" s="1" t="str">
        <f>+VLOOKUP($C12,MasterData!$B$4:$K$1003,5,"False")</f>
        <v>U20</v>
      </c>
      <c r="I12" s="3" t="str">
        <f>+VLOOKUP($C12,MasterData!$B$4:$K$1003,6,"false")</f>
        <v>M</v>
      </c>
      <c r="J12" s="31" t="str">
        <f t="shared" si="0"/>
        <v>1</v>
      </c>
      <c r="K12" s="1" t="str">
        <f t="shared" si="1"/>
        <v>HBS  1</v>
      </c>
    </row>
    <row r="13" spans="1:39" x14ac:dyDescent="0.3">
      <c r="A13" t="str">
        <f t="shared" si="4"/>
        <v>HY  2</v>
      </c>
      <c r="B13" s="3">
        <f t="shared" si="5"/>
        <v>10</v>
      </c>
      <c r="C13" s="1">
        <v>297</v>
      </c>
      <c r="D13" s="27" t="s">
        <v>1279</v>
      </c>
      <c r="E13" s="1" t="str">
        <f>+VLOOKUP($C13,MasterData!$B$4:$K$1003,2,"false")</f>
        <v>Reece</v>
      </c>
      <c r="F13" s="1" t="str">
        <f>+VLOOKUP($C13,MasterData!$B$4:$K$1003,3,"false")</f>
        <v>Lincoln</v>
      </c>
      <c r="G13" s="1" t="str">
        <f>+VLOOKUP($C13,MasterData!$B$4:$K$1003,4,"false")</f>
        <v>HY</v>
      </c>
      <c r="H13" s="1" t="str">
        <f>+VLOOKUP($C13,MasterData!$B$4:$K$1003,5,"False")</f>
        <v>U20</v>
      </c>
      <c r="I13" s="3" t="str">
        <f>+VLOOKUP($C13,MasterData!$B$4:$K$1003,6,"false")</f>
        <v>M</v>
      </c>
      <c r="J13" s="31" t="str">
        <f t="shared" si="0"/>
        <v>2</v>
      </c>
      <c r="K13" s="1" t="str">
        <f t="shared" si="1"/>
        <v>HY  2</v>
      </c>
      <c r="M13">
        <v>7</v>
      </c>
      <c r="N13" s="35" t="str">
        <f t="shared" ref="N13:AC18" si="8">+IF(ISNA(VLOOKUP(N$3&amp;"  "&amp;$M13,$A$3:$I$353,2,0)),"",VLOOKUP(N$3&amp;"  "&amp;$M13,$A$3:$I$353,2,0))</f>
        <v/>
      </c>
      <c r="O13" s="35">
        <f t="shared" si="8"/>
        <v>61</v>
      </c>
      <c r="P13" s="35">
        <f t="shared" si="8"/>
        <v>32</v>
      </c>
      <c r="Q13" s="35">
        <f t="shared" si="8"/>
        <v>81</v>
      </c>
      <c r="R13" s="35" t="str">
        <f t="shared" si="8"/>
        <v/>
      </c>
      <c r="S13" s="35">
        <f t="shared" si="8"/>
        <v>120</v>
      </c>
      <c r="T13" s="35">
        <f t="shared" si="8"/>
        <v>55</v>
      </c>
      <c r="U13" s="35">
        <f t="shared" si="8"/>
        <v>115</v>
      </c>
      <c r="V13" s="35" t="str">
        <f t="shared" si="8"/>
        <v/>
      </c>
      <c r="W13" s="35">
        <f t="shared" si="8"/>
        <v>122</v>
      </c>
      <c r="X13" s="35">
        <f t="shared" si="8"/>
        <v>69</v>
      </c>
      <c r="Y13" s="35" t="str">
        <f t="shared" si="8"/>
        <v/>
      </c>
      <c r="Z13" s="35" t="str">
        <f t="shared" si="8"/>
        <v/>
      </c>
      <c r="AA13" s="35" t="str">
        <f t="shared" si="8"/>
        <v/>
      </c>
      <c r="AB13" s="35" t="str">
        <f t="shared" si="8"/>
        <v/>
      </c>
      <c r="AC13" s="35" t="str">
        <f t="shared" si="8"/>
        <v/>
      </c>
      <c r="AD13" s="35" t="str">
        <f t="shared" ref="X13:AM18" si="9">+IF(ISNA(VLOOKUP(AD$3&amp;"  "&amp;$M13,$A$3:$I$353,2,0)),"",VLOOKUP(AD$3&amp;"  "&amp;$M13,$A$3:$I$353,2,0))</f>
        <v/>
      </c>
      <c r="AE13" s="35" t="str">
        <f t="shared" si="9"/>
        <v/>
      </c>
      <c r="AF13" s="35" t="str">
        <f t="shared" si="9"/>
        <v/>
      </c>
      <c r="AG13" s="35" t="str">
        <f t="shared" si="9"/>
        <v/>
      </c>
      <c r="AH13" s="35" t="str">
        <f t="shared" si="9"/>
        <v/>
      </c>
      <c r="AI13" s="35" t="str">
        <f t="shared" si="9"/>
        <v/>
      </c>
      <c r="AJ13" s="35" t="str">
        <f t="shared" si="9"/>
        <v/>
      </c>
      <c r="AK13" s="35" t="str">
        <f t="shared" si="9"/>
        <v/>
      </c>
      <c r="AL13" s="35" t="str">
        <f t="shared" si="9"/>
        <v/>
      </c>
      <c r="AM13" s="35" t="str">
        <f t="shared" si="9"/>
        <v/>
      </c>
    </row>
    <row r="14" spans="1:39" x14ac:dyDescent="0.3">
      <c r="A14" t="str">
        <f t="shared" si="4"/>
        <v>LEW  1</v>
      </c>
      <c r="B14" s="3">
        <f t="shared" si="5"/>
        <v>11</v>
      </c>
      <c r="C14" s="1">
        <v>291</v>
      </c>
      <c r="D14" s="27" t="s">
        <v>1280</v>
      </c>
      <c r="E14" s="1" t="str">
        <f>+VLOOKUP($C14,MasterData!$B$4:$K$1003,2,"false")</f>
        <v>Fenton</v>
      </c>
      <c r="F14" s="1" t="str">
        <f>+VLOOKUP($C14,MasterData!$B$4:$K$1003,3,"false")</f>
        <v>Davoren</v>
      </c>
      <c r="G14" s="1" t="str">
        <f>+VLOOKUP($C14,MasterData!$B$4:$K$1003,4,"false")</f>
        <v>LEW</v>
      </c>
      <c r="H14" s="1" t="str">
        <f>+VLOOKUP($C14,MasterData!$B$4:$K$1003,5,"False")</f>
        <v>U20</v>
      </c>
      <c r="I14" s="3" t="str">
        <f>+VLOOKUP($C14,MasterData!$B$4:$K$1003,6,"false")</f>
        <v>M</v>
      </c>
      <c r="J14" s="31" t="str">
        <f t="shared" si="0"/>
        <v>1</v>
      </c>
      <c r="K14" s="1" t="str">
        <f t="shared" si="1"/>
        <v>LEW  1</v>
      </c>
      <c r="M14">
        <f>+M13+1</f>
        <v>8</v>
      </c>
      <c r="N14" s="35" t="str">
        <f t="shared" si="8"/>
        <v/>
      </c>
      <c r="O14" s="35">
        <f t="shared" si="8"/>
        <v>91</v>
      </c>
      <c r="P14" s="35">
        <f t="shared" si="8"/>
        <v>33</v>
      </c>
      <c r="Q14" s="35">
        <f t="shared" si="8"/>
        <v>83</v>
      </c>
      <c r="R14" s="35" t="str">
        <f t="shared" si="8"/>
        <v/>
      </c>
      <c r="S14" s="35" t="str">
        <f t="shared" si="8"/>
        <v/>
      </c>
      <c r="T14" s="35">
        <f t="shared" si="8"/>
        <v>56</v>
      </c>
      <c r="U14" s="35" t="str">
        <f t="shared" si="8"/>
        <v/>
      </c>
      <c r="V14" s="35" t="str">
        <f t="shared" si="8"/>
        <v/>
      </c>
      <c r="W14" s="35" t="str">
        <f t="shared" si="8"/>
        <v/>
      </c>
      <c r="X14" s="35">
        <f t="shared" si="9"/>
        <v>70</v>
      </c>
      <c r="Y14" s="35" t="str">
        <f t="shared" si="9"/>
        <v/>
      </c>
      <c r="Z14" s="35" t="str">
        <f t="shared" si="9"/>
        <v/>
      </c>
      <c r="AA14" s="35" t="str">
        <f t="shared" si="9"/>
        <v/>
      </c>
      <c r="AB14" s="35" t="str">
        <f t="shared" si="9"/>
        <v/>
      </c>
      <c r="AC14" s="35" t="str">
        <f t="shared" si="9"/>
        <v/>
      </c>
      <c r="AD14" s="35" t="str">
        <f t="shared" si="9"/>
        <v/>
      </c>
      <c r="AE14" s="35" t="str">
        <f t="shared" si="9"/>
        <v/>
      </c>
      <c r="AF14" s="35" t="str">
        <f t="shared" si="9"/>
        <v/>
      </c>
      <c r="AG14" s="35" t="str">
        <f t="shared" si="9"/>
        <v/>
      </c>
      <c r="AH14" s="35" t="str">
        <f t="shared" si="9"/>
        <v/>
      </c>
      <c r="AI14" s="35" t="str">
        <f t="shared" si="9"/>
        <v/>
      </c>
      <c r="AJ14" s="35" t="str">
        <f t="shared" si="9"/>
        <v/>
      </c>
      <c r="AK14" s="35" t="str">
        <f t="shared" si="9"/>
        <v/>
      </c>
      <c r="AL14" s="35" t="str">
        <f t="shared" si="9"/>
        <v/>
      </c>
      <c r="AM14" s="35" t="str">
        <f t="shared" si="9"/>
        <v/>
      </c>
    </row>
    <row r="15" spans="1:39" x14ac:dyDescent="0.3">
      <c r="A15" t="str">
        <f t="shared" si="4"/>
        <v>HBS  2</v>
      </c>
      <c r="B15" s="3">
        <f t="shared" si="5"/>
        <v>12</v>
      </c>
      <c r="C15" s="1">
        <v>324</v>
      </c>
      <c r="D15" s="27" t="s">
        <v>1281</v>
      </c>
      <c r="E15" s="1" t="str">
        <f>+VLOOKUP($C15,MasterData!$B$4:$K$1003,2,"false")</f>
        <v>Jacob</v>
      </c>
      <c r="F15" s="1" t="str">
        <f>+VLOOKUP($C15,MasterData!$B$4:$K$1003,3,"false")</f>
        <v>Cann</v>
      </c>
      <c r="G15" s="1" t="str">
        <f>+VLOOKUP($C15,MasterData!$B$4:$K$1003,4,"false")</f>
        <v>HBS</v>
      </c>
      <c r="H15" s="1" t="str">
        <f>+VLOOKUP($C15,MasterData!$B$4:$K$1003,5,"False")</f>
        <v>Sen</v>
      </c>
      <c r="I15" s="3" t="str">
        <f>+VLOOKUP($C15,MasterData!$B$4:$K$1003,6,"false")</f>
        <v>M</v>
      </c>
      <c r="J15" s="31" t="str">
        <f t="shared" si="0"/>
        <v>2</v>
      </c>
      <c r="K15" s="1" t="str">
        <f t="shared" si="1"/>
        <v>HBS  2</v>
      </c>
      <c r="M15">
        <f t="shared" ref="M15:M18" si="10">+M14+1</f>
        <v>9</v>
      </c>
      <c r="N15" s="35" t="str">
        <f t="shared" si="8"/>
        <v/>
      </c>
      <c r="O15" s="35">
        <f t="shared" si="8"/>
        <v>98</v>
      </c>
      <c r="P15" s="35">
        <f t="shared" si="8"/>
        <v>34</v>
      </c>
      <c r="Q15" s="35">
        <f t="shared" si="8"/>
        <v>85</v>
      </c>
      <c r="R15" s="35" t="str">
        <f t="shared" si="8"/>
        <v/>
      </c>
      <c r="S15" s="35" t="str">
        <f t="shared" si="8"/>
        <v/>
      </c>
      <c r="T15" s="35">
        <f t="shared" si="8"/>
        <v>72</v>
      </c>
      <c r="U15" s="35" t="str">
        <f t="shared" si="8"/>
        <v/>
      </c>
      <c r="V15" s="35" t="str">
        <f t="shared" si="8"/>
        <v/>
      </c>
      <c r="W15" s="35" t="str">
        <f t="shared" si="8"/>
        <v/>
      </c>
      <c r="X15" s="35">
        <f t="shared" si="9"/>
        <v>77</v>
      </c>
      <c r="Y15" s="35" t="str">
        <f t="shared" si="9"/>
        <v/>
      </c>
      <c r="Z15" s="35" t="str">
        <f t="shared" si="9"/>
        <v/>
      </c>
      <c r="AA15" s="35" t="str">
        <f t="shared" si="9"/>
        <v/>
      </c>
      <c r="AB15" s="35" t="str">
        <f t="shared" si="9"/>
        <v/>
      </c>
      <c r="AC15" s="35" t="str">
        <f t="shared" si="9"/>
        <v/>
      </c>
      <c r="AD15" s="35" t="str">
        <f t="shared" si="9"/>
        <v/>
      </c>
      <c r="AE15" s="35" t="str">
        <f t="shared" si="9"/>
        <v/>
      </c>
      <c r="AF15" s="35" t="str">
        <f t="shared" si="9"/>
        <v/>
      </c>
      <c r="AG15" s="35" t="str">
        <f t="shared" si="9"/>
        <v/>
      </c>
      <c r="AH15" s="35" t="str">
        <f t="shared" si="9"/>
        <v/>
      </c>
      <c r="AI15" s="35" t="str">
        <f t="shared" si="9"/>
        <v/>
      </c>
      <c r="AJ15" s="35" t="str">
        <f t="shared" si="9"/>
        <v/>
      </c>
      <c r="AK15" s="35" t="str">
        <f t="shared" si="9"/>
        <v/>
      </c>
      <c r="AL15" s="35" t="str">
        <f t="shared" si="9"/>
        <v/>
      </c>
      <c r="AM15" s="35" t="str">
        <f t="shared" si="9"/>
        <v/>
      </c>
    </row>
    <row r="16" spans="1:39" x14ac:dyDescent="0.3">
      <c r="A16" t="str">
        <f t="shared" si="4"/>
        <v>B&amp;H  1</v>
      </c>
      <c r="B16" s="3">
        <f t="shared" si="5"/>
        <v>13</v>
      </c>
      <c r="C16" s="1">
        <v>436</v>
      </c>
      <c r="D16" s="27" t="s">
        <v>1282</v>
      </c>
      <c r="E16" s="1" t="str">
        <f>+VLOOKUP($C16,MasterData!$B$4:$K$1003,2,"false")</f>
        <v>Tomer</v>
      </c>
      <c r="F16" s="1" t="str">
        <f>+VLOOKUP($C16,MasterData!$B$4:$K$1003,3,"false")</f>
        <v>Tarragano</v>
      </c>
      <c r="G16" s="1" t="str">
        <f>+VLOOKUP($C16,MasterData!$B$4:$K$1003,4,"false")</f>
        <v>B&amp;H</v>
      </c>
      <c r="H16" s="1" t="str">
        <f>+VLOOKUP($C16,MasterData!$B$4:$K$1003,5,"False")</f>
        <v>Sen</v>
      </c>
      <c r="I16" s="3" t="str">
        <f>+VLOOKUP($C16,MasterData!$B$4:$K$1003,6,"false")</f>
        <v>M</v>
      </c>
      <c r="J16" s="31" t="str">
        <f t="shared" si="0"/>
        <v>1</v>
      </c>
      <c r="K16" s="1" t="str">
        <f t="shared" si="1"/>
        <v>B&amp;H  1</v>
      </c>
      <c r="M16">
        <f t="shared" si="10"/>
        <v>10</v>
      </c>
      <c r="N16" s="35" t="str">
        <f t="shared" si="8"/>
        <v/>
      </c>
      <c r="O16" s="35">
        <f t="shared" si="8"/>
        <v>104</v>
      </c>
      <c r="P16" s="35">
        <f t="shared" si="8"/>
        <v>38</v>
      </c>
      <c r="Q16" s="35">
        <f t="shared" si="8"/>
        <v>87</v>
      </c>
      <c r="R16" s="35" t="str">
        <f t="shared" si="8"/>
        <v/>
      </c>
      <c r="S16" s="35" t="str">
        <f t="shared" si="8"/>
        <v/>
      </c>
      <c r="T16" s="35">
        <f t="shared" si="8"/>
        <v>75</v>
      </c>
      <c r="U16" s="35" t="str">
        <f t="shared" si="8"/>
        <v/>
      </c>
      <c r="V16" s="35" t="str">
        <f t="shared" si="8"/>
        <v/>
      </c>
      <c r="W16" s="35" t="str">
        <f t="shared" si="8"/>
        <v/>
      </c>
      <c r="X16" s="35">
        <f t="shared" si="9"/>
        <v>79</v>
      </c>
      <c r="Y16" s="35" t="str">
        <f t="shared" si="9"/>
        <v/>
      </c>
      <c r="Z16" s="35" t="str">
        <f t="shared" si="9"/>
        <v/>
      </c>
      <c r="AA16" s="35" t="str">
        <f t="shared" si="9"/>
        <v/>
      </c>
      <c r="AB16" s="35" t="str">
        <f t="shared" si="9"/>
        <v/>
      </c>
      <c r="AC16" s="35" t="str">
        <f t="shared" si="9"/>
        <v/>
      </c>
      <c r="AD16" s="35" t="str">
        <f t="shared" si="9"/>
        <v/>
      </c>
      <c r="AE16" s="35" t="str">
        <f t="shared" si="9"/>
        <v/>
      </c>
      <c r="AF16" s="35" t="str">
        <f t="shared" si="9"/>
        <v/>
      </c>
      <c r="AG16" s="35" t="str">
        <f t="shared" si="9"/>
        <v/>
      </c>
      <c r="AH16" s="35" t="str">
        <f t="shared" si="9"/>
        <v/>
      </c>
      <c r="AI16" s="35" t="str">
        <f t="shared" si="9"/>
        <v/>
      </c>
      <c r="AJ16" s="35" t="str">
        <f t="shared" si="9"/>
        <v/>
      </c>
      <c r="AK16" s="35" t="str">
        <f t="shared" si="9"/>
        <v/>
      </c>
      <c r="AL16" s="35" t="str">
        <f t="shared" si="9"/>
        <v/>
      </c>
      <c r="AM16" s="35" t="str">
        <f t="shared" si="9"/>
        <v/>
      </c>
    </row>
    <row r="17" spans="1:39" x14ac:dyDescent="0.3">
      <c r="A17" t="str">
        <f t="shared" si="4"/>
        <v>HHH  1</v>
      </c>
      <c r="B17" s="3">
        <f t="shared" si="5"/>
        <v>14</v>
      </c>
      <c r="C17" s="1">
        <v>301</v>
      </c>
      <c r="D17" s="27" t="s">
        <v>1283</v>
      </c>
      <c r="E17" s="1" t="str">
        <f>+VLOOKUP($C17,MasterData!$B$4:$K$1003,2,"false")</f>
        <v>Ewan</v>
      </c>
      <c r="F17" s="1" t="str">
        <f>+VLOOKUP($C17,MasterData!$B$4:$K$1003,3,"false")</f>
        <v>Kemsley</v>
      </c>
      <c r="G17" s="1" t="str">
        <f>+VLOOKUP($C17,MasterData!$B$4:$K$1003,4,"false")</f>
        <v>HHH</v>
      </c>
      <c r="H17" s="1" t="str">
        <f>+VLOOKUP($C17,MasterData!$B$4:$K$1003,5,"False")</f>
        <v>U20</v>
      </c>
      <c r="I17" s="3" t="str">
        <f>+VLOOKUP($C17,MasterData!$B$4:$K$1003,6,"false")</f>
        <v>M</v>
      </c>
      <c r="J17" s="31" t="str">
        <f t="shared" si="0"/>
        <v>1</v>
      </c>
      <c r="K17" s="1" t="str">
        <f t="shared" si="1"/>
        <v>HHH  1</v>
      </c>
      <c r="M17">
        <f t="shared" si="10"/>
        <v>11</v>
      </c>
      <c r="N17" s="35" t="str">
        <f t="shared" si="8"/>
        <v/>
      </c>
      <c r="O17" s="35" t="str">
        <f t="shared" si="8"/>
        <v/>
      </c>
      <c r="P17" s="35">
        <f t="shared" si="8"/>
        <v>41</v>
      </c>
      <c r="Q17" s="35">
        <f t="shared" si="8"/>
        <v>89</v>
      </c>
      <c r="R17" s="35" t="str">
        <f t="shared" si="8"/>
        <v/>
      </c>
      <c r="S17" s="35" t="str">
        <f t="shared" si="8"/>
        <v/>
      </c>
      <c r="T17" s="35">
        <f t="shared" si="8"/>
        <v>78</v>
      </c>
      <c r="U17" s="35" t="str">
        <f t="shared" si="8"/>
        <v/>
      </c>
      <c r="V17" s="35" t="str">
        <f t="shared" si="8"/>
        <v/>
      </c>
      <c r="W17" s="35" t="str">
        <f t="shared" si="8"/>
        <v/>
      </c>
      <c r="X17" s="35">
        <f t="shared" si="9"/>
        <v>90</v>
      </c>
      <c r="Y17" s="35" t="str">
        <f t="shared" si="9"/>
        <v/>
      </c>
      <c r="Z17" s="35" t="str">
        <f t="shared" si="9"/>
        <v/>
      </c>
      <c r="AA17" s="35" t="str">
        <f t="shared" si="9"/>
        <v/>
      </c>
      <c r="AB17" s="35" t="str">
        <f t="shared" si="9"/>
        <v/>
      </c>
      <c r="AC17" s="35" t="str">
        <f t="shared" si="9"/>
        <v/>
      </c>
      <c r="AD17" s="35" t="str">
        <f t="shared" si="9"/>
        <v/>
      </c>
      <c r="AE17" s="35" t="str">
        <f t="shared" si="9"/>
        <v/>
      </c>
      <c r="AF17" s="35" t="str">
        <f t="shared" si="9"/>
        <v/>
      </c>
      <c r="AG17" s="35" t="str">
        <f t="shared" si="9"/>
        <v/>
      </c>
      <c r="AH17" s="35" t="str">
        <f t="shared" si="9"/>
        <v/>
      </c>
      <c r="AI17" s="35" t="str">
        <f t="shared" si="9"/>
        <v/>
      </c>
      <c r="AJ17" s="35" t="str">
        <f t="shared" si="9"/>
        <v/>
      </c>
      <c r="AK17" s="35" t="str">
        <f t="shared" si="9"/>
        <v/>
      </c>
      <c r="AL17" s="35" t="str">
        <f t="shared" si="9"/>
        <v/>
      </c>
      <c r="AM17" s="35" t="str">
        <f t="shared" si="9"/>
        <v/>
      </c>
    </row>
    <row r="18" spans="1:39" x14ac:dyDescent="0.3">
      <c r="A18" t="str">
        <f t="shared" si="4"/>
        <v>PHX  2</v>
      </c>
      <c r="B18" s="3">
        <f t="shared" si="5"/>
        <v>15</v>
      </c>
      <c r="C18" s="1">
        <v>334</v>
      </c>
      <c r="D18" s="27" t="s">
        <v>1284</v>
      </c>
      <c r="E18" s="1" t="str">
        <f>+VLOOKUP($C18,MasterData!$B$4:$K$1003,2,"false")</f>
        <v>Finn</v>
      </c>
      <c r="F18" s="1" t="str">
        <f>+VLOOKUP($C18,MasterData!$B$4:$K$1003,3,"false")</f>
        <v>McNally</v>
      </c>
      <c r="G18" s="1" t="str">
        <f>+VLOOKUP($C18,MasterData!$B$4:$K$1003,4,"false")</f>
        <v>PHX</v>
      </c>
      <c r="H18" s="1" t="str">
        <f>+VLOOKUP($C18,MasterData!$B$4:$K$1003,5,"False")</f>
        <v>Sen</v>
      </c>
      <c r="I18" s="3" t="str">
        <f>+VLOOKUP($C18,MasterData!$B$4:$K$1003,6,"false")</f>
        <v>M</v>
      </c>
      <c r="J18" s="31" t="str">
        <f t="shared" si="0"/>
        <v>2</v>
      </c>
      <c r="K18" s="1" t="str">
        <f t="shared" si="1"/>
        <v>PHX  2</v>
      </c>
      <c r="M18">
        <f t="shared" si="10"/>
        <v>12</v>
      </c>
      <c r="N18" s="35" t="str">
        <f t="shared" si="8"/>
        <v/>
      </c>
      <c r="O18" s="35" t="str">
        <f t="shared" si="8"/>
        <v/>
      </c>
      <c r="P18" s="35">
        <f t="shared" si="8"/>
        <v>44</v>
      </c>
      <c r="Q18" s="35">
        <f t="shared" si="8"/>
        <v>92</v>
      </c>
      <c r="R18" s="35" t="str">
        <f t="shared" si="8"/>
        <v/>
      </c>
      <c r="S18" s="35" t="str">
        <f t="shared" si="8"/>
        <v/>
      </c>
      <c r="T18" s="35">
        <f t="shared" si="8"/>
        <v>100</v>
      </c>
      <c r="U18" s="35" t="str">
        <f t="shared" si="8"/>
        <v/>
      </c>
      <c r="V18" s="35" t="str">
        <f t="shared" si="8"/>
        <v/>
      </c>
      <c r="W18" s="35" t="str">
        <f t="shared" si="8"/>
        <v/>
      </c>
      <c r="X18" s="35">
        <f t="shared" si="9"/>
        <v>93</v>
      </c>
      <c r="Y18" s="35" t="str">
        <f t="shared" si="9"/>
        <v/>
      </c>
      <c r="Z18" s="35" t="str">
        <f t="shared" si="9"/>
        <v/>
      </c>
      <c r="AA18" s="35" t="str">
        <f t="shared" si="9"/>
        <v/>
      </c>
      <c r="AB18" s="35" t="str">
        <f t="shared" si="9"/>
        <v/>
      </c>
      <c r="AC18" s="35" t="str">
        <f t="shared" si="9"/>
        <v/>
      </c>
      <c r="AD18" s="35" t="str">
        <f t="shared" si="9"/>
        <v/>
      </c>
      <c r="AE18" s="35" t="str">
        <f t="shared" si="9"/>
        <v/>
      </c>
      <c r="AF18" s="35" t="str">
        <f t="shared" si="9"/>
        <v/>
      </c>
      <c r="AG18" s="35" t="str">
        <f t="shared" si="9"/>
        <v/>
      </c>
      <c r="AH18" s="35" t="str">
        <f t="shared" si="9"/>
        <v/>
      </c>
      <c r="AI18" s="35" t="str">
        <f t="shared" si="9"/>
        <v/>
      </c>
      <c r="AJ18" s="35" t="str">
        <f t="shared" si="9"/>
        <v/>
      </c>
      <c r="AK18" s="35" t="str">
        <f t="shared" si="9"/>
        <v/>
      </c>
      <c r="AL18" s="35" t="str">
        <f t="shared" si="9"/>
        <v/>
      </c>
      <c r="AM18" s="35" t="str">
        <f t="shared" si="9"/>
        <v/>
      </c>
    </row>
    <row r="19" spans="1:39" x14ac:dyDescent="0.3">
      <c r="A19" t="str">
        <f t="shared" si="4"/>
        <v>B&amp;H  2</v>
      </c>
      <c r="B19" s="3">
        <f t="shared" si="5"/>
        <v>16</v>
      </c>
      <c r="C19" s="1">
        <v>326</v>
      </c>
      <c r="D19" s="27" t="s">
        <v>1285</v>
      </c>
      <c r="E19" s="1" t="str">
        <f>+VLOOKUP($C19,MasterData!$B$4:$K$1003,2,"false")</f>
        <v>William</v>
      </c>
      <c r="F19" s="1" t="str">
        <f>+VLOOKUP($C19,MasterData!$B$4:$K$1003,3,"false")</f>
        <v>Cork</v>
      </c>
      <c r="G19" s="1" t="str">
        <f>+VLOOKUP($C19,MasterData!$B$4:$K$1003,4,"false")</f>
        <v>B&amp;H</v>
      </c>
      <c r="H19" s="1" t="str">
        <f>+VLOOKUP($C19,MasterData!$B$4:$K$1003,5,"False")</f>
        <v>Sen</v>
      </c>
      <c r="I19" s="3" t="str">
        <f>+VLOOKUP($C19,MasterData!$B$4:$K$1003,6,"false")</f>
        <v>M</v>
      </c>
      <c r="J19" s="31" t="str">
        <f t="shared" si="0"/>
        <v>2</v>
      </c>
      <c r="K19" s="1" t="str">
        <f t="shared" si="1"/>
        <v>B&amp;H  2</v>
      </c>
      <c r="M19" s="12" t="s">
        <v>565</v>
      </c>
      <c r="N19" s="36">
        <f>IF(N18="",1000,SUM(N13:N18))</f>
        <v>1000</v>
      </c>
      <c r="O19" s="36">
        <f t="shared" ref="O19:AM19" si="11">IF(O18="",1000,SUM(O13:O18))</f>
        <v>1000</v>
      </c>
      <c r="P19" s="36">
        <f t="shared" si="11"/>
        <v>222</v>
      </c>
      <c r="Q19" s="36">
        <f t="shared" si="11"/>
        <v>517</v>
      </c>
      <c r="R19" s="36">
        <f t="shared" si="11"/>
        <v>1000</v>
      </c>
      <c r="S19" s="36">
        <f t="shared" si="11"/>
        <v>1000</v>
      </c>
      <c r="T19" s="36">
        <f t="shared" si="11"/>
        <v>436</v>
      </c>
      <c r="U19" s="36">
        <f t="shared" si="11"/>
        <v>1000</v>
      </c>
      <c r="V19" s="36">
        <f t="shared" si="11"/>
        <v>1000</v>
      </c>
      <c r="W19" s="36">
        <f t="shared" si="11"/>
        <v>1000</v>
      </c>
      <c r="X19" s="36">
        <f t="shared" si="11"/>
        <v>478</v>
      </c>
      <c r="Y19" s="36">
        <f t="shared" si="11"/>
        <v>1000</v>
      </c>
      <c r="Z19" s="36">
        <f t="shared" si="11"/>
        <v>1000</v>
      </c>
      <c r="AA19" s="36">
        <f t="shared" si="11"/>
        <v>1000</v>
      </c>
      <c r="AB19" s="36">
        <f t="shared" si="11"/>
        <v>1000</v>
      </c>
      <c r="AC19" s="36">
        <f t="shared" si="11"/>
        <v>1000</v>
      </c>
      <c r="AD19" s="36">
        <f t="shared" si="11"/>
        <v>1000</v>
      </c>
      <c r="AE19" s="36">
        <f t="shared" si="11"/>
        <v>1000</v>
      </c>
      <c r="AF19" s="36">
        <f t="shared" si="11"/>
        <v>1000</v>
      </c>
      <c r="AG19" s="36">
        <f t="shared" si="11"/>
        <v>1000</v>
      </c>
      <c r="AH19" s="36">
        <f t="shared" si="11"/>
        <v>1000</v>
      </c>
      <c r="AI19" s="36">
        <f t="shared" si="11"/>
        <v>1000</v>
      </c>
      <c r="AJ19" s="36">
        <f t="shared" si="11"/>
        <v>1000</v>
      </c>
      <c r="AK19" s="36">
        <f t="shared" si="11"/>
        <v>1000</v>
      </c>
      <c r="AL19" s="36">
        <f t="shared" si="11"/>
        <v>1000</v>
      </c>
      <c r="AM19" s="36">
        <f t="shared" si="11"/>
        <v>1000</v>
      </c>
    </row>
    <row r="20" spans="1:39" x14ac:dyDescent="0.3">
      <c r="A20" t="str">
        <f t="shared" si="4"/>
        <v>CHI  1</v>
      </c>
      <c r="B20" s="3">
        <f t="shared" si="5"/>
        <v>17</v>
      </c>
      <c r="C20" s="1">
        <v>413</v>
      </c>
      <c r="D20" s="27" t="s">
        <v>1286</v>
      </c>
      <c r="E20" s="1" t="str">
        <f>+VLOOKUP($C20,MasterData!$B$4:$K$1003,2,"false")</f>
        <v>Ned</v>
      </c>
      <c r="F20" s="1" t="str">
        <f>+VLOOKUP($C20,MasterData!$B$4:$K$1003,3,"false")</f>
        <v>Potter</v>
      </c>
      <c r="G20" s="1" t="str">
        <f>+VLOOKUP($C20,MasterData!$B$4:$K$1003,4,"false")</f>
        <v>CHI</v>
      </c>
      <c r="H20" s="1" t="str">
        <f>+VLOOKUP($C20,MasterData!$B$4:$K$1003,5,"False")</f>
        <v>Sen</v>
      </c>
      <c r="I20" s="3" t="str">
        <f>+VLOOKUP($C20,MasterData!$B$4:$K$1003,6,"false")</f>
        <v>M</v>
      </c>
      <c r="J20" s="31" t="str">
        <f t="shared" si="0"/>
        <v>1</v>
      </c>
      <c r="K20" s="1" t="str">
        <f t="shared" si="1"/>
        <v>CHI  1</v>
      </c>
      <c r="M20" s="12" t="s">
        <v>212</v>
      </c>
      <c r="N20" s="37">
        <f>RANK(N19,($N$10:$AM$10,$N$19:$AM$19,$N$28:$AM$28,$N$37:$AM$37),1)</f>
        <v>15</v>
      </c>
      <c r="O20" s="37">
        <f>RANK(O19,($N$10:$AM$10,$N$19:$AM$19,$N$28:$AM$28,$N$37:$AM$37),1)</f>
        <v>15</v>
      </c>
      <c r="P20" s="37">
        <f>RANK(P19,($N$10:$AM$10,$N$19:$AM$19,$N$28:$AM$28,$N$37:$AM$37),1)</f>
        <v>4</v>
      </c>
      <c r="Q20" s="37">
        <f>RANK(Q19,($N$10:$AM$10,$N$19:$AM$19,$N$28:$AM$28,$N$37:$AM$37),1)</f>
        <v>13</v>
      </c>
      <c r="R20" s="37">
        <f>RANK(R19,($N$10:$AM$10,$N$19:$AM$19,$N$28:$AM$28,$N$37:$AM$37),1)</f>
        <v>15</v>
      </c>
      <c r="S20" s="37">
        <f>RANK(S19,($N$10:$AM$10,$N$19:$AM$19,$N$28:$AM$28,$N$37:$AM$37),1)</f>
        <v>15</v>
      </c>
      <c r="T20" s="37">
        <f>RANK(T19,($N$10:$AM$10,$N$19:$AM$19,$N$28:$AM$28,$N$37:$AM$37),1)</f>
        <v>11</v>
      </c>
      <c r="U20" s="37">
        <f>RANK(U19,($N$10:$AM$10,$N$19:$AM$19,$N$28:$AM$28,$N$37:$AM$37),1)</f>
        <v>15</v>
      </c>
      <c r="V20" s="37">
        <f>RANK(V19,($N$10:$AM$10,$N$19:$AM$19,$N$28:$AM$28,$N$37:$AM$37),1)</f>
        <v>15</v>
      </c>
      <c r="W20" s="37">
        <f>RANK(W19,($N$10:$AM$10,$N$19:$AM$19,$N$28:$AM$28,$N$37:$AM$37),1)</f>
        <v>15</v>
      </c>
      <c r="X20" s="37">
        <f>RANK(X19,($N$10:$AM$10,$N$19:$AM$19,$N$28:$AM$28,$N$37:$AM$37),1)</f>
        <v>12</v>
      </c>
      <c r="Y20" s="37">
        <f>RANK(Y19,($N$10:$AM$10,$N$19:$AM$19,$N$28:$AM$28,$N$37:$AM$37),1)</f>
        <v>15</v>
      </c>
      <c r="Z20" s="37">
        <f>RANK(Z19,($N$10:$AM$10,$N$19:$AM$19,$N$28:$AM$28,$N$37:$AM$37),1)</f>
        <v>15</v>
      </c>
      <c r="AA20" s="37">
        <f>RANK(AA19,($N$10:$AM$10,$N$19:$AM$19,$N$28:$AM$28,$N$37:$AM$37),1)</f>
        <v>15</v>
      </c>
      <c r="AB20" s="37">
        <f>RANK(AB19,($N$10:$AM$10,$N$19:$AM$19,$N$28:$AM$28,$N$37:$AM$37),1)</f>
        <v>15</v>
      </c>
      <c r="AC20" s="37">
        <f>RANK(AC19,($N$10:$AM$10,$N$19:$AM$19,$N$28:$AM$28,$N$37:$AM$37),1)</f>
        <v>15</v>
      </c>
      <c r="AD20" s="37">
        <f>RANK(AD19,($N$10:$AM$10,$N$19:$AM$19,$N$28:$AM$28,$N$37:$AM$37),1)</f>
        <v>15</v>
      </c>
      <c r="AE20" s="37">
        <f>RANK(AE19,($N$10:$AM$10,$N$19:$AM$19,$N$28:$AM$28,$N$37:$AM$37),1)</f>
        <v>15</v>
      </c>
      <c r="AF20" s="37">
        <f>RANK(AF19,($N$10:$AM$10,$N$19:$AM$19,$N$28:$AM$28,$N$37:$AM$37),1)</f>
        <v>15</v>
      </c>
      <c r="AG20" s="37">
        <f>RANK(AG19,($N$10:$AM$10,$N$19:$AM$19,$N$28:$AM$28,$N$37:$AM$37),1)</f>
        <v>15</v>
      </c>
      <c r="AH20" s="37">
        <f>RANK(AH19,($N$10:$AM$10,$N$19:$AM$19,$N$28:$AM$28,$N$37:$AM$37),1)</f>
        <v>15</v>
      </c>
      <c r="AI20" s="37">
        <f>RANK(AI19,($N$10:$AM$10,$N$19:$AM$19,$N$28:$AM$28,$N$37:$AM$37),1)</f>
        <v>15</v>
      </c>
      <c r="AJ20" s="37">
        <f>RANK(AJ19,($N$10:$AM$10,$N$19:$AM$19,$N$28:$AM$28,$N$37:$AM$37),1)</f>
        <v>15</v>
      </c>
      <c r="AK20" s="37">
        <f>RANK(AK19,($N$10:$AM$10,$N$19:$AM$19,$N$28:$AM$28,$N$37:$AM$37),1)</f>
        <v>15</v>
      </c>
      <c r="AL20" s="37">
        <f>RANK(AL19,($N$10:$AM$10,$N$19:$AM$19,$N$28:$AM$28,$N$37:$AM$37),1)</f>
        <v>15</v>
      </c>
      <c r="AM20" s="37">
        <f>RANK(AM19,($N$10:$AM$10,$N$19:$AM$19,$N$28:$AM$28,$N$37:$AM$37),1)</f>
        <v>15</v>
      </c>
    </row>
    <row r="21" spans="1:39" x14ac:dyDescent="0.3">
      <c r="A21" t="str">
        <f t="shared" si="4"/>
        <v>PHX  3</v>
      </c>
      <c r="B21" s="3">
        <f t="shared" si="5"/>
        <v>18</v>
      </c>
      <c r="C21" s="1">
        <v>335</v>
      </c>
      <c r="D21" s="27" t="s">
        <v>1287</v>
      </c>
      <c r="E21" s="1" t="str">
        <f>+VLOOKUP($C21,MasterData!$B$4:$K$1003,2,"false")</f>
        <v>Sam</v>
      </c>
      <c r="F21" s="1" t="str">
        <f>+VLOOKUP($C21,MasterData!$B$4:$K$1003,3,"false")</f>
        <v>Wade</v>
      </c>
      <c r="G21" s="1" t="str">
        <f>+VLOOKUP($C21,MasterData!$B$4:$K$1003,4,"false")</f>
        <v>PHX</v>
      </c>
      <c r="H21" s="1" t="str">
        <f>+VLOOKUP($C21,MasterData!$B$4:$K$1003,5,"False")</f>
        <v>Sen</v>
      </c>
      <c r="I21" s="3" t="str">
        <f>+VLOOKUP($C21,MasterData!$B$4:$K$1003,6,"false")</f>
        <v>M</v>
      </c>
      <c r="J21" s="31" t="str">
        <f t="shared" si="0"/>
        <v>3</v>
      </c>
      <c r="K21" s="1" t="str">
        <f t="shared" si="1"/>
        <v>PHX  3</v>
      </c>
    </row>
    <row r="22" spans="1:39" x14ac:dyDescent="0.3">
      <c r="A22" t="str">
        <f t="shared" si="4"/>
        <v>PHX  4</v>
      </c>
      <c r="B22" s="3">
        <f t="shared" si="5"/>
        <v>19</v>
      </c>
      <c r="C22" s="1">
        <v>428</v>
      </c>
      <c r="D22" s="27" t="s">
        <v>1288</v>
      </c>
      <c r="E22" s="1" t="str">
        <f>+VLOOKUP($C22,MasterData!$B$4:$K$1003,2,"false")</f>
        <v>Simon</v>
      </c>
      <c r="F22" s="1" t="str">
        <f>+VLOOKUP($C22,MasterData!$B$4:$K$1003,3,"false")</f>
        <v>Heath</v>
      </c>
      <c r="G22" s="1" t="str">
        <f>+VLOOKUP($C22,MasterData!$B$4:$K$1003,4,"false")</f>
        <v>PHX</v>
      </c>
      <c r="H22" s="1" t="str">
        <f>+VLOOKUP($C22,MasterData!$B$4:$K$1003,5,"False")</f>
        <v>Sen</v>
      </c>
      <c r="I22" s="3" t="str">
        <f>+VLOOKUP($C22,MasterData!$B$4:$K$1003,6,"false")</f>
        <v>M</v>
      </c>
      <c r="J22" s="31" t="str">
        <f t="shared" si="0"/>
        <v>4</v>
      </c>
      <c r="K22" s="1" t="str">
        <f t="shared" si="1"/>
        <v>PHX  4</v>
      </c>
      <c r="M22">
        <v>13</v>
      </c>
      <c r="N22" s="35" t="str">
        <f t="shared" ref="N22:AC27" si="12">+IF(ISNA(VLOOKUP(N$3&amp;"  "&amp;$M22,$A$3:$I$353,2,0)),"",VLOOKUP(N$3&amp;"  "&amp;$M22,$A$3:$I$353,2,0))</f>
        <v/>
      </c>
      <c r="O22" s="35" t="str">
        <f t="shared" si="12"/>
        <v/>
      </c>
      <c r="P22" s="35">
        <f t="shared" si="12"/>
        <v>49</v>
      </c>
      <c r="Q22" s="35">
        <f t="shared" si="12"/>
        <v>99</v>
      </c>
      <c r="R22" s="35" t="str">
        <f t="shared" si="12"/>
        <v/>
      </c>
      <c r="S22" s="35" t="str">
        <f t="shared" si="12"/>
        <v/>
      </c>
      <c r="T22" s="35">
        <f t="shared" si="12"/>
        <v>108</v>
      </c>
      <c r="U22" s="35" t="str">
        <f t="shared" si="12"/>
        <v/>
      </c>
      <c r="V22" s="35" t="str">
        <f t="shared" si="12"/>
        <v/>
      </c>
      <c r="W22" s="35" t="str">
        <f t="shared" si="12"/>
        <v/>
      </c>
      <c r="X22" s="35">
        <f t="shared" si="12"/>
        <v>103</v>
      </c>
      <c r="Y22" s="35" t="str">
        <f t="shared" si="12"/>
        <v/>
      </c>
      <c r="Z22" s="35" t="str">
        <f t="shared" si="12"/>
        <v/>
      </c>
      <c r="AA22" s="35" t="str">
        <f t="shared" si="12"/>
        <v/>
      </c>
      <c r="AB22" s="35" t="str">
        <f t="shared" si="12"/>
        <v/>
      </c>
      <c r="AC22" s="35" t="str">
        <f t="shared" si="12"/>
        <v/>
      </c>
      <c r="AD22" s="35" t="str">
        <f t="shared" ref="X22:AM27" si="13">+IF(ISNA(VLOOKUP(AD$3&amp;"  "&amp;$M22,$A$3:$I$353,2,0)),"",VLOOKUP(AD$3&amp;"  "&amp;$M22,$A$3:$I$353,2,0))</f>
        <v/>
      </c>
      <c r="AE22" s="35" t="str">
        <f t="shared" si="13"/>
        <v/>
      </c>
      <c r="AF22" s="35" t="str">
        <f t="shared" si="13"/>
        <v/>
      </c>
      <c r="AG22" s="35" t="str">
        <f t="shared" si="13"/>
        <v/>
      </c>
      <c r="AH22" s="35" t="str">
        <f t="shared" si="13"/>
        <v/>
      </c>
      <c r="AI22" s="35" t="str">
        <f t="shared" si="13"/>
        <v/>
      </c>
      <c r="AJ22" s="35" t="str">
        <f t="shared" si="13"/>
        <v/>
      </c>
      <c r="AK22" s="35" t="str">
        <f t="shared" si="13"/>
        <v/>
      </c>
      <c r="AL22" s="35" t="str">
        <f t="shared" si="13"/>
        <v/>
      </c>
      <c r="AM22" s="35" t="str">
        <f t="shared" si="13"/>
        <v/>
      </c>
    </row>
    <row r="23" spans="1:39" x14ac:dyDescent="0.3">
      <c r="A23" t="str">
        <f t="shared" si="4"/>
        <v>HBS  3</v>
      </c>
      <c r="B23" s="3">
        <f t="shared" si="5"/>
        <v>20</v>
      </c>
      <c r="C23" s="1">
        <v>351</v>
      </c>
      <c r="D23" s="27" t="s">
        <v>1289</v>
      </c>
      <c r="E23" s="1" t="str">
        <f>+VLOOKUP($C23,MasterData!$B$4:$K$1003,2,"false")</f>
        <v>Bradley</v>
      </c>
      <c r="F23" s="1" t="str">
        <f>+VLOOKUP($C23,MasterData!$B$4:$K$1003,3,"false")</f>
        <v>Burke</v>
      </c>
      <c r="G23" s="1" t="str">
        <f>+VLOOKUP($C23,MasterData!$B$4:$K$1003,4,"false")</f>
        <v>HBS</v>
      </c>
      <c r="H23" s="1" t="str">
        <f>+VLOOKUP($C23,MasterData!$B$4:$K$1003,5,"False")</f>
        <v>Sen</v>
      </c>
      <c r="I23" s="3" t="str">
        <f>+VLOOKUP($C23,MasterData!$B$4:$K$1003,6,"false")</f>
        <v>M</v>
      </c>
      <c r="J23" s="31" t="str">
        <f t="shared" si="0"/>
        <v>3</v>
      </c>
      <c r="K23" s="1" t="str">
        <f t="shared" si="1"/>
        <v>HBS  3</v>
      </c>
      <c r="M23">
        <f>+M22+1</f>
        <v>14</v>
      </c>
      <c r="N23" s="35" t="str">
        <f t="shared" si="12"/>
        <v/>
      </c>
      <c r="O23" s="35" t="str">
        <f t="shared" si="12"/>
        <v/>
      </c>
      <c r="P23" s="35">
        <f t="shared" si="12"/>
        <v>53</v>
      </c>
      <c r="Q23" s="35">
        <f t="shared" si="12"/>
        <v>106</v>
      </c>
      <c r="R23" s="35" t="str">
        <f t="shared" si="12"/>
        <v/>
      </c>
      <c r="S23" s="35" t="str">
        <f t="shared" si="12"/>
        <v/>
      </c>
      <c r="T23" s="35" t="str">
        <f t="shared" si="12"/>
        <v/>
      </c>
      <c r="U23" s="35" t="str">
        <f t="shared" si="12"/>
        <v/>
      </c>
      <c r="V23" s="35" t="str">
        <f t="shared" si="12"/>
        <v/>
      </c>
      <c r="W23" s="35" t="str">
        <f t="shared" si="12"/>
        <v/>
      </c>
      <c r="X23" s="35" t="str">
        <f t="shared" si="13"/>
        <v/>
      </c>
      <c r="Y23" s="35" t="str">
        <f t="shared" si="13"/>
        <v/>
      </c>
      <c r="Z23" s="35" t="str">
        <f t="shared" si="13"/>
        <v/>
      </c>
      <c r="AA23" s="35" t="str">
        <f t="shared" si="13"/>
        <v/>
      </c>
      <c r="AB23" s="35" t="str">
        <f t="shared" si="13"/>
        <v/>
      </c>
      <c r="AC23" s="35" t="str">
        <f t="shared" si="13"/>
        <v/>
      </c>
      <c r="AD23" s="35" t="str">
        <f t="shared" si="13"/>
        <v/>
      </c>
      <c r="AE23" s="35" t="str">
        <f t="shared" si="13"/>
        <v/>
      </c>
      <c r="AF23" s="35" t="str">
        <f t="shared" si="13"/>
        <v/>
      </c>
      <c r="AG23" s="35" t="str">
        <f t="shared" si="13"/>
        <v/>
      </c>
      <c r="AH23" s="35" t="str">
        <f t="shared" si="13"/>
        <v/>
      </c>
      <c r="AI23" s="35" t="str">
        <f t="shared" si="13"/>
        <v/>
      </c>
      <c r="AJ23" s="35" t="str">
        <f t="shared" si="13"/>
        <v/>
      </c>
      <c r="AK23" s="35" t="str">
        <f t="shared" si="13"/>
        <v/>
      </c>
      <c r="AL23" s="35" t="str">
        <f t="shared" si="13"/>
        <v/>
      </c>
      <c r="AM23" s="35" t="str">
        <f t="shared" si="13"/>
        <v/>
      </c>
    </row>
    <row r="24" spans="1:39" x14ac:dyDescent="0.3">
      <c r="A24" t="str">
        <f t="shared" si="4"/>
        <v>B&amp;H  3</v>
      </c>
      <c r="B24" s="3">
        <f t="shared" si="5"/>
        <v>21</v>
      </c>
      <c r="C24" s="1">
        <v>433</v>
      </c>
      <c r="D24" s="27" t="s">
        <v>1290</v>
      </c>
      <c r="E24" s="1" t="str">
        <f>+VLOOKUP($C24,MasterData!$B$4:$K$1003,2,"false")</f>
        <v>James</v>
      </c>
      <c r="F24" s="1" t="str">
        <f>+VLOOKUP($C24,MasterData!$B$4:$K$1003,3,"false")</f>
        <v>Turner</v>
      </c>
      <c r="G24" s="1" t="str">
        <f>+VLOOKUP($C24,MasterData!$B$4:$K$1003,4,"false")</f>
        <v>B&amp;H</v>
      </c>
      <c r="H24" s="1" t="str">
        <f>+VLOOKUP($C24,MasterData!$B$4:$K$1003,5,"False")</f>
        <v>Sen</v>
      </c>
      <c r="I24" s="3" t="str">
        <f>+VLOOKUP($C24,MasterData!$B$4:$K$1003,6,"false")</f>
        <v>M</v>
      </c>
      <c r="J24" s="31" t="str">
        <f t="shared" si="0"/>
        <v>3</v>
      </c>
      <c r="K24" s="1" t="str">
        <f t="shared" si="1"/>
        <v>B&amp;H  3</v>
      </c>
      <c r="M24">
        <f t="shared" ref="M24:M27" si="14">+M23+1</f>
        <v>15</v>
      </c>
      <c r="N24" s="35" t="str">
        <f t="shared" si="12"/>
        <v/>
      </c>
      <c r="O24" s="35" t="str">
        <f t="shared" si="12"/>
        <v/>
      </c>
      <c r="P24" s="35">
        <f t="shared" si="12"/>
        <v>62</v>
      </c>
      <c r="Q24" s="35">
        <f t="shared" si="12"/>
        <v>107</v>
      </c>
      <c r="R24" s="35" t="str">
        <f t="shared" si="12"/>
        <v/>
      </c>
      <c r="S24" s="35" t="str">
        <f t="shared" si="12"/>
        <v/>
      </c>
      <c r="T24" s="35" t="str">
        <f t="shared" si="12"/>
        <v/>
      </c>
      <c r="U24" s="35" t="str">
        <f t="shared" si="12"/>
        <v/>
      </c>
      <c r="V24" s="35" t="str">
        <f t="shared" si="12"/>
        <v/>
      </c>
      <c r="W24" s="35" t="str">
        <f t="shared" si="12"/>
        <v/>
      </c>
      <c r="X24" s="35" t="str">
        <f t="shared" si="13"/>
        <v/>
      </c>
      <c r="Y24" s="35" t="str">
        <f t="shared" si="13"/>
        <v/>
      </c>
      <c r="Z24" s="35" t="str">
        <f t="shared" si="13"/>
        <v/>
      </c>
      <c r="AA24" s="35" t="str">
        <f t="shared" si="13"/>
        <v/>
      </c>
      <c r="AB24" s="35" t="str">
        <f t="shared" si="13"/>
        <v/>
      </c>
      <c r="AC24" s="35" t="str">
        <f t="shared" si="13"/>
        <v/>
      </c>
      <c r="AD24" s="35" t="str">
        <f t="shared" si="13"/>
        <v/>
      </c>
      <c r="AE24" s="35" t="str">
        <f t="shared" si="13"/>
        <v/>
      </c>
      <c r="AF24" s="35" t="str">
        <f t="shared" si="13"/>
        <v/>
      </c>
      <c r="AG24" s="35" t="str">
        <f t="shared" si="13"/>
        <v/>
      </c>
      <c r="AH24" s="35" t="str">
        <f t="shared" si="13"/>
        <v/>
      </c>
      <c r="AI24" s="35" t="str">
        <f t="shared" si="13"/>
        <v/>
      </c>
      <c r="AJ24" s="35" t="str">
        <f t="shared" si="13"/>
        <v/>
      </c>
      <c r="AK24" s="35" t="str">
        <f t="shared" si="13"/>
        <v/>
      </c>
      <c r="AL24" s="35" t="str">
        <f t="shared" si="13"/>
        <v/>
      </c>
      <c r="AM24" s="35" t="str">
        <f t="shared" si="13"/>
        <v/>
      </c>
    </row>
    <row r="25" spans="1:39" x14ac:dyDescent="0.3">
      <c r="A25" t="str">
        <f t="shared" si="4"/>
        <v>PHX  5</v>
      </c>
      <c r="B25" s="3">
        <f t="shared" si="5"/>
        <v>22</v>
      </c>
      <c r="C25" s="1">
        <v>409</v>
      </c>
      <c r="D25" s="27" t="s">
        <v>1291</v>
      </c>
      <c r="E25" s="1" t="str">
        <f>+VLOOKUP($C25,MasterData!$B$4:$K$1003,2,"false")</f>
        <v>Todd</v>
      </c>
      <c r="F25" s="1" t="str">
        <f>+VLOOKUP($C25,MasterData!$B$4:$K$1003,3,"false")</f>
        <v>Leckie</v>
      </c>
      <c r="G25" s="1" t="str">
        <f>+VLOOKUP($C25,MasterData!$B$4:$K$1003,4,"false")</f>
        <v>PHX</v>
      </c>
      <c r="H25" s="1" t="str">
        <f>+VLOOKUP($C25,MasterData!$B$4:$K$1003,5,"False")</f>
        <v>Sen</v>
      </c>
      <c r="I25" s="3" t="str">
        <f>+VLOOKUP($C25,MasterData!$B$4:$K$1003,6,"false")</f>
        <v>M</v>
      </c>
      <c r="J25" s="31" t="str">
        <f t="shared" si="0"/>
        <v>5</v>
      </c>
      <c r="K25" s="1" t="str">
        <f t="shared" si="1"/>
        <v>PHX  5</v>
      </c>
      <c r="M25">
        <f t="shared" si="14"/>
        <v>16</v>
      </c>
      <c r="N25" s="35" t="str">
        <f t="shared" si="12"/>
        <v/>
      </c>
      <c r="O25" s="35" t="str">
        <f t="shared" si="12"/>
        <v/>
      </c>
      <c r="P25" s="35">
        <f t="shared" si="12"/>
        <v>66</v>
      </c>
      <c r="Q25" s="35">
        <f t="shared" si="12"/>
        <v>110</v>
      </c>
      <c r="R25" s="35" t="str">
        <f t="shared" si="12"/>
        <v/>
      </c>
      <c r="S25" s="35" t="str">
        <f t="shared" si="12"/>
        <v/>
      </c>
      <c r="T25" s="35" t="str">
        <f t="shared" si="12"/>
        <v/>
      </c>
      <c r="U25" s="35" t="str">
        <f t="shared" si="12"/>
        <v/>
      </c>
      <c r="V25" s="35" t="str">
        <f t="shared" si="12"/>
        <v/>
      </c>
      <c r="W25" s="35" t="str">
        <f t="shared" si="12"/>
        <v/>
      </c>
      <c r="X25" s="35" t="str">
        <f t="shared" si="13"/>
        <v/>
      </c>
      <c r="Y25" s="35" t="str">
        <f t="shared" si="13"/>
        <v/>
      </c>
      <c r="Z25" s="35" t="str">
        <f t="shared" si="13"/>
        <v/>
      </c>
      <c r="AA25" s="35" t="str">
        <f t="shared" si="13"/>
        <v/>
      </c>
      <c r="AB25" s="35" t="str">
        <f t="shared" si="13"/>
        <v/>
      </c>
      <c r="AC25" s="35" t="str">
        <f t="shared" si="13"/>
        <v/>
      </c>
      <c r="AD25" s="35" t="str">
        <f t="shared" si="13"/>
        <v/>
      </c>
      <c r="AE25" s="35" t="str">
        <f t="shared" si="13"/>
        <v/>
      </c>
      <c r="AF25" s="35" t="str">
        <f t="shared" si="13"/>
        <v/>
      </c>
      <c r="AG25" s="35" t="str">
        <f t="shared" si="13"/>
        <v/>
      </c>
      <c r="AH25" s="35" t="str">
        <f t="shared" si="13"/>
        <v/>
      </c>
      <c r="AI25" s="35" t="str">
        <f t="shared" si="13"/>
        <v/>
      </c>
      <c r="AJ25" s="35" t="str">
        <f t="shared" si="13"/>
        <v/>
      </c>
      <c r="AK25" s="35" t="str">
        <f t="shared" si="13"/>
        <v/>
      </c>
      <c r="AL25" s="35" t="str">
        <f t="shared" si="13"/>
        <v/>
      </c>
      <c r="AM25" s="35" t="str">
        <f t="shared" si="13"/>
        <v/>
      </c>
    </row>
    <row r="26" spans="1:39" x14ac:dyDescent="0.3">
      <c r="A26" t="str">
        <f t="shared" si="4"/>
        <v>CRA  5</v>
      </c>
      <c r="B26" s="3">
        <f t="shared" si="5"/>
        <v>23</v>
      </c>
      <c r="C26" s="1">
        <v>395</v>
      </c>
      <c r="D26" s="27" t="s">
        <v>1292</v>
      </c>
      <c r="E26" s="1" t="str">
        <f>+VLOOKUP($C26,MasterData!$B$4:$K$1003,2,"false")</f>
        <v>Kieran</v>
      </c>
      <c r="F26" s="1" t="str">
        <f>+VLOOKUP($C26,MasterData!$B$4:$K$1003,3,"false")</f>
        <v>Barnes</v>
      </c>
      <c r="G26" s="1" t="str">
        <f>+VLOOKUP($C26,MasterData!$B$4:$K$1003,4,"false")</f>
        <v>CRA</v>
      </c>
      <c r="H26" s="1" t="str">
        <f>+VLOOKUP($C26,MasterData!$B$4:$K$1003,5,"False")</f>
        <v>Sen</v>
      </c>
      <c r="I26" s="3" t="str">
        <f>+VLOOKUP($C26,MasterData!$B$4:$K$1003,6,"false")</f>
        <v>M</v>
      </c>
      <c r="J26" s="31" t="str">
        <f t="shared" si="0"/>
        <v>5</v>
      </c>
      <c r="K26" s="1" t="str">
        <f t="shared" si="1"/>
        <v>CRA  5</v>
      </c>
      <c r="M26">
        <f t="shared" si="14"/>
        <v>17</v>
      </c>
      <c r="N26" s="35" t="str">
        <f t="shared" si="12"/>
        <v/>
      </c>
      <c r="O26" s="35" t="str">
        <f t="shared" si="12"/>
        <v/>
      </c>
      <c r="P26" s="35">
        <f t="shared" si="12"/>
        <v>67</v>
      </c>
      <c r="Q26" s="35">
        <f t="shared" si="12"/>
        <v>118</v>
      </c>
      <c r="R26" s="35" t="str">
        <f t="shared" si="12"/>
        <v/>
      </c>
      <c r="S26" s="35" t="str">
        <f t="shared" si="12"/>
        <v/>
      </c>
      <c r="T26" s="35" t="str">
        <f t="shared" si="12"/>
        <v/>
      </c>
      <c r="U26" s="35" t="str">
        <f t="shared" si="12"/>
        <v/>
      </c>
      <c r="V26" s="35" t="str">
        <f t="shared" si="12"/>
        <v/>
      </c>
      <c r="W26" s="35" t="str">
        <f t="shared" si="12"/>
        <v/>
      </c>
      <c r="X26" s="35" t="str">
        <f t="shared" si="13"/>
        <v/>
      </c>
      <c r="Y26" s="35" t="str">
        <f t="shared" si="13"/>
        <v/>
      </c>
      <c r="Z26" s="35" t="str">
        <f t="shared" si="13"/>
        <v/>
      </c>
      <c r="AA26" s="35" t="str">
        <f t="shared" si="13"/>
        <v/>
      </c>
      <c r="AB26" s="35" t="str">
        <f t="shared" si="13"/>
        <v/>
      </c>
      <c r="AC26" s="35" t="str">
        <f t="shared" si="13"/>
        <v/>
      </c>
      <c r="AD26" s="35" t="str">
        <f t="shared" si="13"/>
        <v/>
      </c>
      <c r="AE26" s="35" t="str">
        <f t="shared" si="13"/>
        <v/>
      </c>
      <c r="AF26" s="35" t="str">
        <f t="shared" si="13"/>
        <v/>
      </c>
      <c r="AG26" s="35" t="str">
        <f t="shared" si="13"/>
        <v/>
      </c>
      <c r="AH26" s="35" t="str">
        <f t="shared" si="13"/>
        <v/>
      </c>
      <c r="AI26" s="35" t="str">
        <f t="shared" si="13"/>
        <v/>
      </c>
      <c r="AJ26" s="35" t="str">
        <f t="shared" si="13"/>
        <v/>
      </c>
      <c r="AK26" s="35" t="str">
        <f t="shared" si="13"/>
        <v/>
      </c>
      <c r="AL26" s="35" t="str">
        <f t="shared" si="13"/>
        <v/>
      </c>
      <c r="AM26" s="35" t="str">
        <f t="shared" si="13"/>
        <v/>
      </c>
    </row>
    <row r="27" spans="1:39" x14ac:dyDescent="0.3">
      <c r="A27" t="str">
        <f t="shared" si="4"/>
        <v>HAS  1</v>
      </c>
      <c r="B27" s="3">
        <f t="shared" si="5"/>
        <v>24</v>
      </c>
      <c r="C27" s="1">
        <v>412</v>
      </c>
      <c r="D27" s="27" t="s">
        <v>1293</v>
      </c>
      <c r="E27" s="1" t="str">
        <f>+VLOOKUP($C27,MasterData!$B$4:$K$1003,2,"false")</f>
        <v>Rhys</v>
      </c>
      <c r="F27" s="1" t="str">
        <f>+VLOOKUP($C27,MasterData!$B$4:$K$1003,3,"false")</f>
        <v>Boorman</v>
      </c>
      <c r="G27" s="1" t="str">
        <f>+VLOOKUP($C27,MasterData!$B$4:$K$1003,4,"false")</f>
        <v>HAS</v>
      </c>
      <c r="H27" s="1" t="str">
        <f>+VLOOKUP($C27,MasterData!$B$4:$K$1003,5,"False")</f>
        <v>Sen</v>
      </c>
      <c r="I27" s="3" t="str">
        <f>+VLOOKUP($C27,MasterData!$B$4:$K$1003,6,"false")</f>
        <v>M</v>
      </c>
      <c r="J27" s="31" t="str">
        <f t="shared" si="0"/>
        <v>1</v>
      </c>
      <c r="K27" s="1" t="str">
        <f t="shared" si="1"/>
        <v>HAS  1</v>
      </c>
      <c r="M27">
        <f t="shared" si="14"/>
        <v>18</v>
      </c>
      <c r="N27" s="35" t="str">
        <f t="shared" si="12"/>
        <v/>
      </c>
      <c r="O27" s="35" t="str">
        <f t="shared" si="12"/>
        <v/>
      </c>
      <c r="P27" s="35">
        <f t="shared" si="12"/>
        <v>74</v>
      </c>
      <c r="Q27" s="35">
        <f t="shared" si="12"/>
        <v>121</v>
      </c>
      <c r="R27" s="35" t="str">
        <f t="shared" si="12"/>
        <v/>
      </c>
      <c r="S27" s="35" t="str">
        <f t="shared" si="12"/>
        <v/>
      </c>
      <c r="T27" s="35" t="str">
        <f t="shared" si="12"/>
        <v/>
      </c>
      <c r="U27" s="35" t="str">
        <f t="shared" si="12"/>
        <v/>
      </c>
      <c r="V27" s="35" t="str">
        <f t="shared" si="12"/>
        <v/>
      </c>
      <c r="W27" s="35" t="str">
        <f t="shared" si="12"/>
        <v/>
      </c>
      <c r="X27" s="35" t="str">
        <f t="shared" si="13"/>
        <v/>
      </c>
      <c r="Y27" s="35" t="str">
        <f t="shared" si="13"/>
        <v/>
      </c>
      <c r="Z27" s="35" t="str">
        <f t="shared" si="13"/>
        <v/>
      </c>
      <c r="AA27" s="35" t="str">
        <f t="shared" si="13"/>
        <v/>
      </c>
      <c r="AB27" s="35" t="str">
        <f t="shared" si="13"/>
        <v/>
      </c>
      <c r="AC27" s="35" t="str">
        <f t="shared" si="13"/>
        <v/>
      </c>
      <c r="AD27" s="35" t="str">
        <f t="shared" si="13"/>
        <v/>
      </c>
      <c r="AE27" s="35" t="str">
        <f t="shared" si="13"/>
        <v/>
      </c>
      <c r="AF27" s="35" t="str">
        <f t="shared" si="13"/>
        <v/>
      </c>
      <c r="AG27" s="35" t="str">
        <f t="shared" si="13"/>
        <v/>
      </c>
      <c r="AH27" s="35" t="str">
        <f t="shared" si="13"/>
        <v/>
      </c>
      <c r="AI27" s="35" t="str">
        <f t="shared" si="13"/>
        <v/>
      </c>
      <c r="AJ27" s="35" t="str">
        <f t="shared" si="13"/>
        <v/>
      </c>
      <c r="AK27" s="35" t="str">
        <f t="shared" si="13"/>
        <v/>
      </c>
      <c r="AL27" s="35" t="str">
        <f t="shared" si="13"/>
        <v/>
      </c>
      <c r="AM27" s="35" t="str">
        <f t="shared" si="13"/>
        <v/>
      </c>
    </row>
    <row r="28" spans="1:39" x14ac:dyDescent="0.3">
      <c r="A28" t="str">
        <f t="shared" si="4"/>
        <v>BWT  2</v>
      </c>
      <c r="B28" s="3">
        <f t="shared" si="5"/>
        <v>25</v>
      </c>
      <c r="C28" s="1">
        <v>360</v>
      </c>
      <c r="D28" s="27" t="s">
        <v>1294</v>
      </c>
      <c r="E28" s="1" t="str">
        <f>+VLOOKUP($C28,MasterData!$B$4:$K$1003,2,"false")</f>
        <v>Jamie</v>
      </c>
      <c r="F28" s="1" t="str">
        <f>+VLOOKUP($C28,MasterData!$B$4:$K$1003,3,"false")</f>
        <v>Bedwell</v>
      </c>
      <c r="G28" s="1" t="str">
        <f>+VLOOKUP($C28,MasterData!$B$4:$K$1003,4,"false")</f>
        <v>BWT</v>
      </c>
      <c r="H28" s="1" t="str">
        <f>+VLOOKUP($C28,MasterData!$B$4:$K$1003,5,"False")</f>
        <v>Sen</v>
      </c>
      <c r="I28" s="3" t="str">
        <f>+VLOOKUP($C28,MasterData!$B$4:$K$1003,6,"false")</f>
        <v>M</v>
      </c>
      <c r="J28" s="31" t="str">
        <f t="shared" si="0"/>
        <v>2</v>
      </c>
      <c r="K28" s="1" t="str">
        <f t="shared" si="1"/>
        <v>BWT  2</v>
      </c>
      <c r="M28" s="12" t="s">
        <v>565</v>
      </c>
      <c r="N28" s="36">
        <f>IF(N27="",1000,SUM(N22:N27))</f>
        <v>1000</v>
      </c>
      <c r="O28" s="36">
        <f t="shared" ref="O28:AM28" si="15">IF(O27="",1000,SUM(O22:O27))</f>
        <v>1000</v>
      </c>
      <c r="P28" s="36">
        <f t="shared" si="15"/>
        <v>371</v>
      </c>
      <c r="Q28" s="36">
        <f t="shared" si="15"/>
        <v>661</v>
      </c>
      <c r="R28" s="36">
        <f t="shared" si="15"/>
        <v>1000</v>
      </c>
      <c r="S28" s="36">
        <f t="shared" si="15"/>
        <v>1000</v>
      </c>
      <c r="T28" s="36">
        <f t="shared" si="15"/>
        <v>1000</v>
      </c>
      <c r="U28" s="36">
        <f t="shared" si="15"/>
        <v>1000</v>
      </c>
      <c r="V28" s="36">
        <f t="shared" si="15"/>
        <v>1000</v>
      </c>
      <c r="W28" s="36">
        <f t="shared" si="15"/>
        <v>1000</v>
      </c>
      <c r="X28" s="36">
        <f t="shared" si="15"/>
        <v>1000</v>
      </c>
      <c r="Y28" s="36">
        <f t="shared" si="15"/>
        <v>1000</v>
      </c>
      <c r="Z28" s="36">
        <f t="shared" si="15"/>
        <v>1000</v>
      </c>
      <c r="AA28" s="36">
        <f t="shared" si="15"/>
        <v>1000</v>
      </c>
      <c r="AB28" s="36">
        <f t="shared" si="15"/>
        <v>1000</v>
      </c>
      <c r="AC28" s="36">
        <f t="shared" si="15"/>
        <v>1000</v>
      </c>
      <c r="AD28" s="36">
        <f t="shared" si="15"/>
        <v>1000</v>
      </c>
      <c r="AE28" s="36">
        <f t="shared" si="15"/>
        <v>1000</v>
      </c>
      <c r="AF28" s="36">
        <f t="shared" si="15"/>
        <v>1000</v>
      </c>
      <c r="AG28" s="36">
        <f t="shared" si="15"/>
        <v>1000</v>
      </c>
      <c r="AH28" s="36">
        <f t="shared" si="15"/>
        <v>1000</v>
      </c>
      <c r="AI28" s="36">
        <f t="shared" si="15"/>
        <v>1000</v>
      </c>
      <c r="AJ28" s="36">
        <f t="shared" si="15"/>
        <v>1000</v>
      </c>
      <c r="AK28" s="36">
        <f t="shared" si="15"/>
        <v>1000</v>
      </c>
      <c r="AL28" s="36">
        <f t="shared" si="15"/>
        <v>1000</v>
      </c>
      <c r="AM28" s="36">
        <f t="shared" si="15"/>
        <v>1000</v>
      </c>
    </row>
    <row r="29" spans="1:39" x14ac:dyDescent="0.3">
      <c r="A29" t="str">
        <f t="shared" si="4"/>
        <v>CHI  2</v>
      </c>
      <c r="B29" s="3">
        <f t="shared" si="5"/>
        <v>26</v>
      </c>
      <c r="C29" s="1">
        <v>304</v>
      </c>
      <c r="D29" s="27" t="s">
        <v>1295</v>
      </c>
      <c r="E29" s="1" t="str">
        <f>+VLOOKUP($C29,MasterData!$B$4:$K$1003,2,"false")</f>
        <v>Callum</v>
      </c>
      <c r="F29" s="1" t="str">
        <f>+VLOOKUP($C29,MasterData!$B$4:$K$1003,3,"false")</f>
        <v>Lorimer</v>
      </c>
      <c r="G29" s="1" t="str">
        <f>+VLOOKUP($C29,MasterData!$B$4:$K$1003,4,"false")</f>
        <v>CHI</v>
      </c>
      <c r="H29" s="1" t="str">
        <f>+VLOOKUP($C29,MasterData!$B$4:$K$1003,5,"False")</f>
        <v>U20</v>
      </c>
      <c r="I29" s="3" t="str">
        <f>+VLOOKUP($C29,MasterData!$B$4:$K$1003,6,"false")</f>
        <v>M</v>
      </c>
      <c r="J29" s="31" t="str">
        <f t="shared" si="0"/>
        <v>2</v>
      </c>
      <c r="K29" s="1" t="str">
        <f t="shared" si="1"/>
        <v>CHI  2</v>
      </c>
      <c r="M29" s="12" t="s">
        <v>212</v>
      </c>
      <c r="N29" s="37">
        <f>RANK(N28,($N$10:$AM$10,$N$19:$AM$19,$N$28:$AM$28,$N$37:$AM$37),1)</f>
        <v>15</v>
      </c>
      <c r="O29" s="37">
        <f>RANK(O28,($N$10:$AM$10,$N$19:$AM$19,$N$28:$AM$28,$N$37:$AM$37),1)</f>
        <v>15</v>
      </c>
      <c r="P29" s="37">
        <f>RANK(P28,($N$10:$AM$10,$N$19:$AM$19,$N$28:$AM$28,$N$37:$AM$37),1)</f>
        <v>10</v>
      </c>
      <c r="Q29" s="37">
        <f>RANK(Q28,($N$10:$AM$10,$N$19:$AM$19,$N$28:$AM$28,$N$37:$AM$37),1)</f>
        <v>14</v>
      </c>
      <c r="R29" s="37">
        <f>RANK(R28,($N$10:$AM$10,$N$19:$AM$19,$N$28:$AM$28,$N$37:$AM$37),1)</f>
        <v>15</v>
      </c>
      <c r="S29" s="37">
        <f>RANK(S28,($N$10:$AM$10,$N$19:$AM$19,$N$28:$AM$28,$N$37:$AM$37),1)</f>
        <v>15</v>
      </c>
      <c r="T29" s="37">
        <f>RANK(T28,($N$10:$AM$10,$N$19:$AM$19,$N$28:$AM$28,$N$37:$AM$37),1)</f>
        <v>15</v>
      </c>
      <c r="U29" s="37">
        <f>RANK(U28,($N$10:$AM$10,$N$19:$AM$19,$N$28:$AM$28,$N$37:$AM$37),1)</f>
        <v>15</v>
      </c>
      <c r="V29" s="37">
        <f>RANK(V28,($N$10:$AM$10,$N$19:$AM$19,$N$28:$AM$28,$N$37:$AM$37),1)</f>
        <v>15</v>
      </c>
      <c r="W29" s="37">
        <f>RANK(W28,($N$10:$AM$10,$N$19:$AM$19,$N$28:$AM$28,$N$37:$AM$37),1)</f>
        <v>15</v>
      </c>
      <c r="X29" s="37">
        <f>RANK(X28,($N$10:$AM$10,$N$19:$AM$19,$N$28:$AM$28,$N$37:$AM$37),1)</f>
        <v>15</v>
      </c>
      <c r="Y29" s="37">
        <f>RANK(Y28,($N$10:$AM$10,$N$19:$AM$19,$N$28:$AM$28,$N$37:$AM$37),1)</f>
        <v>15</v>
      </c>
      <c r="Z29" s="37">
        <f>RANK(Z28,($N$10:$AM$10,$N$19:$AM$19,$N$28:$AM$28,$N$37:$AM$37),1)</f>
        <v>15</v>
      </c>
      <c r="AA29" s="37">
        <f>RANK(AA28,($N$10:$AM$10,$N$19:$AM$19,$N$28:$AM$28,$N$37:$AM$37),1)</f>
        <v>15</v>
      </c>
      <c r="AB29" s="37">
        <f>RANK(AB28,($N$10:$AM$10,$N$19:$AM$19,$N$28:$AM$28,$N$37:$AM$37),1)</f>
        <v>15</v>
      </c>
      <c r="AC29" s="37">
        <f>RANK(AC28,($N$10:$AM$10,$N$19:$AM$19,$N$28:$AM$28,$N$37:$AM$37),1)</f>
        <v>15</v>
      </c>
      <c r="AD29" s="37">
        <f>RANK(AD28,($N$10:$AM$10,$N$19:$AM$19,$N$28:$AM$28,$N$37:$AM$37),1)</f>
        <v>15</v>
      </c>
      <c r="AE29" s="37">
        <f>RANK(AE28,($N$10:$AM$10,$N$19:$AM$19,$N$28:$AM$28,$N$37:$AM$37),1)</f>
        <v>15</v>
      </c>
      <c r="AF29" s="37">
        <f>RANK(AF28,($N$10:$AM$10,$N$19:$AM$19,$N$28:$AM$28,$N$37:$AM$37),1)</f>
        <v>15</v>
      </c>
      <c r="AG29" s="37">
        <f>RANK(AG28,($N$10:$AM$10,$N$19:$AM$19,$N$28:$AM$28,$N$37:$AM$37),1)</f>
        <v>15</v>
      </c>
      <c r="AH29" s="37">
        <f>RANK(AH28,($N$10:$AM$10,$N$19:$AM$19,$N$28:$AM$28,$N$37:$AM$37),1)</f>
        <v>15</v>
      </c>
      <c r="AI29" s="37">
        <f>RANK(AI28,($N$10:$AM$10,$N$19:$AM$19,$N$28:$AM$28,$N$37:$AM$37),1)</f>
        <v>15</v>
      </c>
      <c r="AJ29" s="37">
        <f>RANK(AJ28,($N$10:$AM$10,$N$19:$AM$19,$N$28:$AM$28,$N$37:$AM$37),1)</f>
        <v>15</v>
      </c>
      <c r="AK29" s="37">
        <f>RANK(AK28,($N$10:$AM$10,$N$19:$AM$19,$N$28:$AM$28,$N$37:$AM$37),1)</f>
        <v>15</v>
      </c>
      <c r="AL29" s="37">
        <f>RANK(AL28,($N$10:$AM$10,$N$19:$AM$19,$N$28:$AM$28,$N$37:$AM$37),1)</f>
        <v>15</v>
      </c>
      <c r="AM29" s="37">
        <f>RANK(AM28,($N$10:$AM$10,$N$19:$AM$19,$N$28:$AM$28,$N$37:$AM$37),1)</f>
        <v>15</v>
      </c>
    </row>
    <row r="30" spans="1:39" x14ac:dyDescent="0.3">
      <c r="A30" t="str">
        <f t="shared" si="4"/>
        <v>CHI  3</v>
      </c>
      <c r="B30" s="3">
        <f t="shared" si="5"/>
        <v>27</v>
      </c>
      <c r="C30" s="1">
        <v>345</v>
      </c>
      <c r="D30" s="27" t="s">
        <v>1296</v>
      </c>
      <c r="E30" s="1" t="str">
        <f>+VLOOKUP($C30,MasterData!$B$4:$K$1003,2,"false")</f>
        <v>James</v>
      </c>
      <c r="F30" s="1" t="str">
        <f>+VLOOKUP($C30,MasterData!$B$4:$K$1003,3,"false")</f>
        <v>Baker</v>
      </c>
      <c r="G30" s="1" t="str">
        <f>+VLOOKUP($C30,MasterData!$B$4:$K$1003,4,"false")</f>
        <v>CHI</v>
      </c>
      <c r="H30" s="1" t="str">
        <f>+VLOOKUP($C30,MasterData!$B$4:$K$1003,5,"False")</f>
        <v>Sen</v>
      </c>
      <c r="I30" s="3" t="str">
        <f>+VLOOKUP($C30,MasterData!$B$4:$K$1003,6,"false")</f>
        <v>M</v>
      </c>
      <c r="J30" s="31" t="str">
        <f t="shared" si="0"/>
        <v>3</v>
      </c>
      <c r="K30" s="1" t="str">
        <f t="shared" si="1"/>
        <v>CHI  3</v>
      </c>
    </row>
    <row r="31" spans="1:39" x14ac:dyDescent="0.3">
      <c r="A31" t="str">
        <f t="shared" si="4"/>
        <v>KEN  1</v>
      </c>
      <c r="B31" s="3">
        <f t="shared" si="5"/>
        <v>28</v>
      </c>
      <c r="C31" s="1">
        <v>318</v>
      </c>
      <c r="D31" s="27" t="s">
        <v>1297</v>
      </c>
      <c r="E31" s="1" t="str">
        <f>+VLOOKUP($C31,MasterData!$B$4:$K$1003,2,"false")</f>
        <v>Dan</v>
      </c>
      <c r="F31" s="1" t="str">
        <f>+VLOOKUP($C31,MasterData!$B$4:$K$1003,3,"false")</f>
        <v>Pettitt</v>
      </c>
      <c r="G31" s="1" t="str">
        <f>+VLOOKUP($C31,MasterData!$B$4:$K$1003,4,"false")</f>
        <v>KEN</v>
      </c>
      <c r="H31" s="1" t="str">
        <f>+VLOOKUP($C31,MasterData!$B$4:$K$1003,5,"False")</f>
        <v>Sen</v>
      </c>
      <c r="I31" s="3" t="str">
        <f>+VLOOKUP($C31,MasterData!$B$4:$K$1003,6,"false")</f>
        <v>M</v>
      </c>
      <c r="J31" s="31" t="str">
        <f t="shared" si="0"/>
        <v>1</v>
      </c>
      <c r="K31" s="1" t="str">
        <f t="shared" si="1"/>
        <v>KEN  1</v>
      </c>
      <c r="M31">
        <v>19</v>
      </c>
      <c r="N31" s="35" t="str">
        <f t="shared" ref="N31:AC36" si="16">+IF(ISNA(VLOOKUP(N$3&amp;"  "&amp;$M31,$A$3:$I$353,2,0)),"",VLOOKUP(N$3&amp;"  "&amp;$M31,$A$3:$I$353,2,0))</f>
        <v/>
      </c>
      <c r="O31" s="35" t="str">
        <f t="shared" si="16"/>
        <v/>
      </c>
      <c r="P31" s="35">
        <f t="shared" si="16"/>
        <v>76</v>
      </c>
      <c r="Q31" s="35">
        <f t="shared" si="16"/>
        <v>123</v>
      </c>
      <c r="R31" s="35" t="str">
        <f t="shared" si="16"/>
        <v/>
      </c>
      <c r="S31" s="35" t="str">
        <f t="shared" si="16"/>
        <v/>
      </c>
      <c r="T31" s="35" t="str">
        <f t="shared" si="16"/>
        <v/>
      </c>
      <c r="U31" s="35" t="str">
        <f t="shared" si="16"/>
        <v/>
      </c>
      <c r="V31" s="35" t="str">
        <f t="shared" si="16"/>
        <v/>
      </c>
      <c r="W31" s="35" t="str">
        <f t="shared" si="16"/>
        <v/>
      </c>
      <c r="X31" s="35" t="str">
        <f t="shared" si="16"/>
        <v/>
      </c>
      <c r="Y31" s="35" t="str">
        <f t="shared" si="16"/>
        <v/>
      </c>
      <c r="Z31" s="35" t="str">
        <f t="shared" si="16"/>
        <v/>
      </c>
      <c r="AA31" s="35" t="str">
        <f t="shared" si="16"/>
        <v/>
      </c>
      <c r="AB31" s="35" t="str">
        <f t="shared" si="16"/>
        <v/>
      </c>
      <c r="AC31" s="35" t="str">
        <f t="shared" si="16"/>
        <v/>
      </c>
      <c r="AD31" s="35" t="str">
        <f t="shared" ref="X31:AM36" si="17">+IF(ISNA(VLOOKUP(AD$3&amp;"  "&amp;$M31,$A$3:$I$353,2,0)),"",VLOOKUP(AD$3&amp;"  "&amp;$M31,$A$3:$I$353,2,0))</f>
        <v/>
      </c>
      <c r="AE31" s="35" t="str">
        <f t="shared" si="17"/>
        <v/>
      </c>
      <c r="AF31" s="35" t="str">
        <f t="shared" si="17"/>
        <v/>
      </c>
      <c r="AG31" s="35" t="str">
        <f t="shared" si="17"/>
        <v/>
      </c>
      <c r="AH31" s="35" t="str">
        <f t="shared" si="17"/>
        <v/>
      </c>
      <c r="AI31" s="35" t="str">
        <f t="shared" si="17"/>
        <v/>
      </c>
      <c r="AJ31" s="35" t="str">
        <f t="shared" si="17"/>
        <v/>
      </c>
      <c r="AK31" s="35" t="str">
        <f t="shared" si="17"/>
        <v/>
      </c>
      <c r="AL31" s="35" t="str">
        <f t="shared" si="17"/>
        <v/>
      </c>
      <c r="AM31" s="35" t="str">
        <f t="shared" si="17"/>
        <v/>
      </c>
    </row>
    <row r="32" spans="1:39" x14ac:dyDescent="0.3">
      <c r="A32" t="str">
        <f t="shared" si="4"/>
        <v>PHX  6</v>
      </c>
      <c r="B32" s="3">
        <f t="shared" si="5"/>
        <v>29</v>
      </c>
      <c r="C32" s="1">
        <v>417</v>
      </c>
      <c r="D32" s="27" t="s">
        <v>1298</v>
      </c>
      <c r="E32" s="1" t="str">
        <f>+VLOOKUP($C32,MasterData!$B$4:$K$1003,2,"false")</f>
        <v>Jamie</v>
      </c>
      <c r="F32" s="1" t="str">
        <f>+VLOOKUP($C32,MasterData!$B$4:$K$1003,3,"false")</f>
        <v>Corbett</v>
      </c>
      <c r="G32" s="1" t="str">
        <f>+VLOOKUP($C32,MasterData!$B$4:$K$1003,4,"false")</f>
        <v>PHX</v>
      </c>
      <c r="H32" s="1" t="str">
        <f>+VLOOKUP($C32,MasterData!$B$4:$K$1003,5,"False")</f>
        <v>Sen</v>
      </c>
      <c r="I32" s="3" t="str">
        <f>+VLOOKUP($C32,MasterData!$B$4:$K$1003,6,"false")</f>
        <v>M</v>
      </c>
      <c r="J32" s="31" t="str">
        <f t="shared" si="0"/>
        <v>6</v>
      </c>
      <c r="K32" s="1" t="str">
        <f t="shared" si="1"/>
        <v>PHX  6</v>
      </c>
      <c r="M32">
        <f>+M31+1</f>
        <v>20</v>
      </c>
      <c r="N32" s="35" t="str">
        <f t="shared" si="16"/>
        <v/>
      </c>
      <c r="O32" s="35" t="str">
        <f t="shared" si="16"/>
        <v/>
      </c>
      <c r="P32" s="35">
        <f t="shared" si="16"/>
        <v>95</v>
      </c>
      <c r="Q32" s="35" t="str">
        <f t="shared" si="16"/>
        <v/>
      </c>
      <c r="R32" s="35" t="str">
        <f t="shared" si="16"/>
        <v/>
      </c>
      <c r="S32" s="35" t="str">
        <f t="shared" si="16"/>
        <v/>
      </c>
      <c r="T32" s="35" t="str">
        <f t="shared" si="16"/>
        <v/>
      </c>
      <c r="U32" s="35" t="str">
        <f t="shared" si="16"/>
        <v/>
      </c>
      <c r="V32" s="35" t="str">
        <f t="shared" si="16"/>
        <v/>
      </c>
      <c r="W32" s="35" t="str">
        <f t="shared" si="16"/>
        <v/>
      </c>
      <c r="X32" s="35" t="str">
        <f t="shared" si="17"/>
        <v/>
      </c>
      <c r="Y32" s="35" t="str">
        <f t="shared" si="17"/>
        <v/>
      </c>
      <c r="Z32" s="35" t="str">
        <f t="shared" si="17"/>
        <v/>
      </c>
      <c r="AA32" s="35" t="str">
        <f t="shared" si="17"/>
        <v/>
      </c>
      <c r="AB32" s="35" t="str">
        <f t="shared" si="17"/>
        <v/>
      </c>
      <c r="AC32" s="35" t="str">
        <f t="shared" si="17"/>
        <v/>
      </c>
      <c r="AD32" s="35" t="str">
        <f t="shared" si="17"/>
        <v/>
      </c>
      <c r="AE32" s="35" t="str">
        <f t="shared" si="17"/>
        <v/>
      </c>
      <c r="AF32" s="35" t="str">
        <f t="shared" si="17"/>
        <v/>
      </c>
      <c r="AG32" s="35" t="str">
        <f t="shared" si="17"/>
        <v/>
      </c>
      <c r="AH32" s="35" t="str">
        <f t="shared" si="17"/>
        <v/>
      </c>
      <c r="AI32" s="35" t="str">
        <f t="shared" si="17"/>
        <v/>
      </c>
      <c r="AJ32" s="35" t="str">
        <f t="shared" si="17"/>
        <v/>
      </c>
      <c r="AK32" s="35" t="str">
        <f t="shared" si="17"/>
        <v/>
      </c>
      <c r="AL32" s="35" t="str">
        <f t="shared" si="17"/>
        <v/>
      </c>
      <c r="AM32" s="35" t="str">
        <f t="shared" si="17"/>
        <v/>
      </c>
    </row>
    <row r="33" spans="1:39" x14ac:dyDescent="0.3">
      <c r="A33" t="str">
        <f t="shared" si="4"/>
        <v>CHI  4</v>
      </c>
      <c r="B33" s="3">
        <f t="shared" si="5"/>
        <v>30</v>
      </c>
      <c r="C33" s="1">
        <v>425</v>
      </c>
      <c r="D33" s="27" t="s">
        <v>1299</v>
      </c>
      <c r="E33" s="1" t="str">
        <f>+VLOOKUP($C33,MasterData!$B$4:$K$1003,2,"false")</f>
        <v>Ben</v>
      </c>
      <c r="F33" s="1" t="str">
        <f>+VLOOKUP($C33,MasterData!$B$4:$K$1003,3,"false")</f>
        <v>Morton</v>
      </c>
      <c r="G33" s="1" t="str">
        <f>+VLOOKUP($C33,MasterData!$B$4:$K$1003,4,"false")</f>
        <v>CHI</v>
      </c>
      <c r="H33" s="1" t="str">
        <f>+VLOOKUP($C33,MasterData!$B$4:$K$1003,5,"False")</f>
        <v>Sen</v>
      </c>
      <c r="I33" s="3" t="str">
        <f>+VLOOKUP($C33,MasterData!$B$4:$K$1003,6,"false")</f>
        <v>M</v>
      </c>
      <c r="J33" s="31" t="str">
        <f t="shared" ref="J33:J35" si="18">TEXT(SUMPRODUCT(--(G33=$G$4:$G$598),--(B33&gt;$B$4:$B$598))+1,0)</f>
        <v>4</v>
      </c>
      <c r="K33" s="1" t="str">
        <f t="shared" ref="K33:K35" si="19">+G33&amp;"  "&amp;J33</f>
        <v>CHI  4</v>
      </c>
      <c r="M33">
        <f t="shared" ref="M33:M36" si="20">+M32+1</f>
        <v>21</v>
      </c>
      <c r="N33" s="35" t="str">
        <f t="shared" si="16"/>
        <v/>
      </c>
      <c r="O33" s="35" t="str">
        <f t="shared" si="16"/>
        <v/>
      </c>
      <c r="P33" s="35">
        <f t="shared" si="16"/>
        <v>101</v>
      </c>
      <c r="Q33" s="35" t="str">
        <f t="shared" si="16"/>
        <v/>
      </c>
      <c r="R33" s="35" t="str">
        <f t="shared" si="16"/>
        <v/>
      </c>
      <c r="S33" s="35" t="str">
        <f t="shared" si="16"/>
        <v/>
      </c>
      <c r="T33" s="35" t="str">
        <f t="shared" si="16"/>
        <v/>
      </c>
      <c r="U33" s="35" t="str">
        <f t="shared" si="16"/>
        <v/>
      </c>
      <c r="V33" s="35" t="str">
        <f t="shared" si="16"/>
        <v/>
      </c>
      <c r="W33" s="35" t="str">
        <f t="shared" si="16"/>
        <v/>
      </c>
      <c r="X33" s="35" t="str">
        <f t="shared" si="17"/>
        <v/>
      </c>
      <c r="Y33" s="35" t="str">
        <f t="shared" si="17"/>
        <v/>
      </c>
      <c r="Z33" s="35" t="str">
        <f t="shared" si="17"/>
        <v/>
      </c>
      <c r="AA33" s="35" t="str">
        <f t="shared" si="17"/>
        <v/>
      </c>
      <c r="AB33" s="35" t="str">
        <f t="shared" si="17"/>
        <v/>
      </c>
      <c r="AC33" s="35" t="str">
        <f t="shared" si="17"/>
        <v/>
      </c>
      <c r="AD33" s="35" t="str">
        <f t="shared" si="17"/>
        <v/>
      </c>
      <c r="AE33" s="35" t="str">
        <f t="shared" si="17"/>
        <v/>
      </c>
      <c r="AF33" s="35" t="str">
        <f t="shared" si="17"/>
        <v/>
      </c>
      <c r="AG33" s="35" t="str">
        <f t="shared" si="17"/>
        <v/>
      </c>
      <c r="AH33" s="35" t="str">
        <f t="shared" si="17"/>
        <v/>
      </c>
      <c r="AI33" s="35" t="str">
        <f t="shared" si="17"/>
        <v/>
      </c>
      <c r="AJ33" s="35" t="str">
        <f t="shared" si="17"/>
        <v/>
      </c>
      <c r="AK33" s="35" t="str">
        <f t="shared" si="17"/>
        <v/>
      </c>
      <c r="AL33" s="35" t="str">
        <f t="shared" si="17"/>
        <v/>
      </c>
      <c r="AM33" s="35" t="str">
        <f t="shared" si="17"/>
        <v/>
      </c>
    </row>
    <row r="34" spans="1:39" x14ac:dyDescent="0.3">
      <c r="A34" t="str">
        <f t="shared" si="4"/>
        <v>CRA  6</v>
      </c>
      <c r="B34" s="3">
        <f t="shared" si="5"/>
        <v>31</v>
      </c>
      <c r="C34" s="1">
        <v>332</v>
      </c>
      <c r="D34" s="27" t="s">
        <v>1300</v>
      </c>
      <c r="E34" s="1" t="str">
        <f>+VLOOKUP($C34,MasterData!$B$4:$K$1003,2,"false")</f>
        <v>Hugo</v>
      </c>
      <c r="F34" s="1" t="str">
        <f>+VLOOKUP($C34,MasterData!$B$4:$K$1003,3,"false")</f>
        <v>Hewitt</v>
      </c>
      <c r="G34" s="1" t="str">
        <f>+VLOOKUP($C34,MasterData!$B$4:$K$1003,4,"false")</f>
        <v>CRA</v>
      </c>
      <c r="H34" s="1" t="str">
        <f>+VLOOKUP($C34,MasterData!$B$4:$K$1003,5,"False")</f>
        <v>Sen</v>
      </c>
      <c r="I34" s="3" t="str">
        <f>+VLOOKUP($C34,MasterData!$B$4:$K$1003,6,"false")</f>
        <v>M</v>
      </c>
      <c r="J34" s="31" t="str">
        <f t="shared" si="18"/>
        <v>6</v>
      </c>
      <c r="K34" s="1" t="str">
        <f t="shared" si="19"/>
        <v>CRA  6</v>
      </c>
      <c r="M34">
        <f t="shared" si="20"/>
        <v>22</v>
      </c>
      <c r="N34" s="35" t="str">
        <f t="shared" si="16"/>
        <v/>
      </c>
      <c r="O34" s="35" t="str">
        <f t="shared" si="16"/>
        <v/>
      </c>
      <c r="P34" s="35">
        <f t="shared" si="16"/>
        <v>102</v>
      </c>
      <c r="Q34" s="35" t="str">
        <f t="shared" si="16"/>
        <v/>
      </c>
      <c r="R34" s="35" t="str">
        <f t="shared" si="16"/>
        <v/>
      </c>
      <c r="S34" s="35" t="str">
        <f t="shared" si="16"/>
        <v/>
      </c>
      <c r="T34" s="35" t="str">
        <f t="shared" si="16"/>
        <v/>
      </c>
      <c r="U34" s="35" t="str">
        <f t="shared" si="16"/>
        <v/>
      </c>
      <c r="V34" s="35" t="str">
        <f t="shared" si="16"/>
        <v/>
      </c>
      <c r="W34" s="35" t="str">
        <f t="shared" si="16"/>
        <v/>
      </c>
      <c r="X34" s="35" t="str">
        <f t="shared" si="17"/>
        <v/>
      </c>
      <c r="Y34" s="35" t="str">
        <f t="shared" si="17"/>
        <v/>
      </c>
      <c r="Z34" s="35" t="str">
        <f t="shared" si="17"/>
        <v/>
      </c>
      <c r="AA34" s="35" t="str">
        <f t="shared" si="17"/>
        <v/>
      </c>
      <c r="AB34" s="35" t="str">
        <f t="shared" si="17"/>
        <v/>
      </c>
      <c r="AC34" s="35" t="str">
        <f t="shared" si="17"/>
        <v/>
      </c>
      <c r="AD34" s="35" t="str">
        <f t="shared" si="17"/>
        <v/>
      </c>
      <c r="AE34" s="35" t="str">
        <f t="shared" si="17"/>
        <v/>
      </c>
      <c r="AF34" s="35" t="str">
        <f t="shared" si="17"/>
        <v/>
      </c>
      <c r="AG34" s="35" t="str">
        <f t="shared" si="17"/>
        <v/>
      </c>
      <c r="AH34" s="35" t="str">
        <f t="shared" si="17"/>
        <v/>
      </c>
      <c r="AI34" s="35" t="str">
        <f t="shared" si="17"/>
        <v/>
      </c>
      <c r="AJ34" s="35" t="str">
        <f t="shared" si="17"/>
        <v/>
      </c>
      <c r="AK34" s="35" t="str">
        <f t="shared" si="17"/>
        <v/>
      </c>
      <c r="AL34" s="35" t="str">
        <f t="shared" si="17"/>
        <v/>
      </c>
      <c r="AM34" s="35" t="str">
        <f t="shared" si="17"/>
        <v/>
      </c>
    </row>
    <row r="35" spans="1:39" x14ac:dyDescent="0.3">
      <c r="A35" t="str">
        <f t="shared" si="4"/>
        <v>PHX  7</v>
      </c>
      <c r="B35" s="3">
        <f t="shared" si="5"/>
        <v>32</v>
      </c>
      <c r="C35" s="1">
        <v>373</v>
      </c>
      <c r="D35" s="27" t="s">
        <v>1301</v>
      </c>
      <c r="E35" s="1" t="str">
        <f>+VLOOKUP($C35,MasterData!$B$4:$K$1003,2,"false")</f>
        <v>Luke</v>
      </c>
      <c r="F35" s="1" t="str">
        <f>+VLOOKUP($C35,MasterData!$B$4:$K$1003,3,"false")</f>
        <v>Piper</v>
      </c>
      <c r="G35" s="1" t="str">
        <f>+VLOOKUP($C35,MasterData!$B$4:$K$1003,4,"false")</f>
        <v>PHX</v>
      </c>
      <c r="H35" s="1" t="str">
        <f>+VLOOKUP($C35,MasterData!$B$4:$K$1003,5,"False")</f>
        <v>Sen</v>
      </c>
      <c r="I35" s="3" t="str">
        <f>+VLOOKUP($C35,MasterData!$B$4:$K$1003,6,"false")</f>
        <v>M</v>
      </c>
      <c r="J35" s="31" t="str">
        <f t="shared" si="18"/>
        <v>7</v>
      </c>
      <c r="K35" s="1" t="str">
        <f t="shared" si="19"/>
        <v>PHX  7</v>
      </c>
      <c r="M35">
        <f t="shared" si="20"/>
        <v>23</v>
      </c>
      <c r="N35" s="35" t="str">
        <f t="shared" si="16"/>
        <v/>
      </c>
      <c r="O35" s="35" t="str">
        <f t="shared" si="16"/>
        <v/>
      </c>
      <c r="P35" s="35" t="str">
        <f t="shared" si="16"/>
        <v/>
      </c>
      <c r="Q35" s="35" t="str">
        <f t="shared" si="16"/>
        <v/>
      </c>
      <c r="R35" s="35" t="str">
        <f t="shared" si="16"/>
        <v/>
      </c>
      <c r="S35" s="35" t="str">
        <f t="shared" si="16"/>
        <v/>
      </c>
      <c r="T35" s="35" t="str">
        <f t="shared" si="16"/>
        <v/>
      </c>
      <c r="U35" s="35" t="str">
        <f t="shared" si="16"/>
        <v/>
      </c>
      <c r="V35" s="35" t="str">
        <f t="shared" si="16"/>
        <v/>
      </c>
      <c r="W35" s="35" t="str">
        <f t="shared" si="16"/>
        <v/>
      </c>
      <c r="X35" s="35" t="str">
        <f t="shared" si="17"/>
        <v/>
      </c>
      <c r="Y35" s="35" t="str">
        <f t="shared" si="17"/>
        <v/>
      </c>
      <c r="Z35" s="35" t="str">
        <f t="shared" si="17"/>
        <v/>
      </c>
      <c r="AA35" s="35" t="str">
        <f t="shared" si="17"/>
        <v/>
      </c>
      <c r="AB35" s="35" t="str">
        <f t="shared" si="17"/>
        <v/>
      </c>
      <c r="AC35" s="35" t="str">
        <f t="shared" si="17"/>
        <v/>
      </c>
      <c r="AD35" s="35" t="str">
        <f t="shared" si="17"/>
        <v/>
      </c>
      <c r="AE35" s="35" t="str">
        <f t="shared" si="17"/>
        <v/>
      </c>
      <c r="AF35" s="35" t="str">
        <f t="shared" si="17"/>
        <v/>
      </c>
      <c r="AG35" s="35" t="str">
        <f t="shared" si="17"/>
        <v/>
      </c>
      <c r="AH35" s="35" t="str">
        <f t="shared" si="17"/>
        <v/>
      </c>
      <c r="AI35" s="35" t="str">
        <f t="shared" si="17"/>
        <v/>
      </c>
      <c r="AJ35" s="35" t="str">
        <f t="shared" si="17"/>
        <v/>
      </c>
      <c r="AK35" s="35" t="str">
        <f t="shared" si="17"/>
        <v/>
      </c>
      <c r="AL35" s="35" t="str">
        <f t="shared" si="17"/>
        <v/>
      </c>
      <c r="AM35" s="35" t="str">
        <f t="shared" si="17"/>
        <v/>
      </c>
    </row>
    <row r="36" spans="1:39" x14ac:dyDescent="0.3">
      <c r="A36" t="str">
        <f t="shared" si="4"/>
        <v>PHX  8</v>
      </c>
      <c r="B36" s="3">
        <f t="shared" si="5"/>
        <v>33</v>
      </c>
      <c r="C36" s="1">
        <v>314</v>
      </c>
      <c r="D36" s="27" t="s">
        <v>1302</v>
      </c>
      <c r="E36" s="1" t="str">
        <f>+VLOOKUP($C36,MasterData!$B$4:$K$1003,2,"false")</f>
        <v>Ali</v>
      </c>
      <c r="F36" s="1" t="str">
        <f>+VLOOKUP($C36,MasterData!$B$4:$K$1003,3,"false")</f>
        <v>Carter</v>
      </c>
      <c r="G36" s="1" t="str">
        <f>+VLOOKUP($C36,MasterData!$B$4:$K$1003,4,"false")</f>
        <v>PHX</v>
      </c>
      <c r="H36" s="1" t="str">
        <f>+VLOOKUP($C36,MasterData!$B$4:$K$1003,5,"False")</f>
        <v>Sen</v>
      </c>
      <c r="I36" s="3" t="str">
        <f>+VLOOKUP($C36,MasterData!$B$4:$K$1003,6,"false")</f>
        <v>M</v>
      </c>
      <c r="J36" s="31" t="str">
        <f t="shared" ref="J36:J55" si="21">TEXT(SUMPRODUCT(--(G36=$G$4:$G$598),--(B36&gt;$B$4:$B$598))+1,0)</f>
        <v>8</v>
      </c>
      <c r="K36" s="1" t="str">
        <f t="shared" ref="K36:K56" si="22">+G36&amp;"  "&amp;J36</f>
        <v>PHX  8</v>
      </c>
      <c r="M36">
        <f t="shared" si="20"/>
        <v>24</v>
      </c>
      <c r="N36" s="35" t="str">
        <f t="shared" si="16"/>
        <v/>
      </c>
      <c r="O36" s="35" t="str">
        <f t="shared" si="16"/>
        <v/>
      </c>
      <c r="P36" s="35" t="str">
        <f t="shared" si="16"/>
        <v/>
      </c>
      <c r="Q36" s="35" t="str">
        <f t="shared" si="16"/>
        <v/>
      </c>
      <c r="R36" s="35" t="str">
        <f t="shared" si="16"/>
        <v/>
      </c>
      <c r="S36" s="35" t="str">
        <f t="shared" si="16"/>
        <v/>
      </c>
      <c r="T36" s="35" t="str">
        <f t="shared" si="16"/>
        <v/>
      </c>
      <c r="U36" s="35" t="str">
        <f t="shared" si="16"/>
        <v/>
      </c>
      <c r="V36" s="35" t="str">
        <f t="shared" si="16"/>
        <v/>
      </c>
      <c r="W36" s="35" t="str">
        <f t="shared" si="16"/>
        <v/>
      </c>
      <c r="X36" s="35" t="str">
        <f t="shared" si="17"/>
        <v/>
      </c>
      <c r="Y36" s="35" t="str">
        <f t="shared" si="17"/>
        <v/>
      </c>
      <c r="Z36" s="35" t="str">
        <f t="shared" si="17"/>
        <v/>
      </c>
      <c r="AA36" s="35" t="str">
        <f t="shared" si="17"/>
        <v/>
      </c>
      <c r="AB36" s="35" t="str">
        <f t="shared" si="17"/>
        <v/>
      </c>
      <c r="AC36" s="35" t="str">
        <f t="shared" si="17"/>
        <v/>
      </c>
      <c r="AD36" s="35" t="str">
        <f t="shared" si="17"/>
        <v/>
      </c>
      <c r="AE36" s="35" t="str">
        <f t="shared" si="17"/>
        <v/>
      </c>
      <c r="AF36" s="35" t="str">
        <f t="shared" si="17"/>
        <v/>
      </c>
      <c r="AG36" s="35" t="str">
        <f t="shared" si="17"/>
        <v/>
      </c>
      <c r="AH36" s="35" t="str">
        <f t="shared" si="17"/>
        <v/>
      </c>
      <c r="AI36" s="35" t="str">
        <f t="shared" si="17"/>
        <v/>
      </c>
      <c r="AJ36" s="35" t="str">
        <f t="shared" si="17"/>
        <v/>
      </c>
      <c r="AK36" s="35" t="str">
        <f t="shared" si="17"/>
        <v/>
      </c>
      <c r="AL36" s="35" t="str">
        <f t="shared" si="17"/>
        <v/>
      </c>
      <c r="AM36" s="35" t="str">
        <f t="shared" si="17"/>
        <v/>
      </c>
    </row>
    <row r="37" spans="1:39" x14ac:dyDescent="0.3">
      <c r="A37" t="str">
        <f t="shared" si="4"/>
        <v>PHX  9</v>
      </c>
      <c r="B37" s="3">
        <f t="shared" si="5"/>
        <v>34</v>
      </c>
      <c r="C37" s="1">
        <v>454</v>
      </c>
      <c r="D37" s="27" t="s">
        <v>1303</v>
      </c>
      <c r="E37" s="1" t="str">
        <f>+VLOOKUP($C37,MasterData!$B$4:$K$1003,2,"false")</f>
        <v>Sam</v>
      </c>
      <c r="F37" s="1" t="str">
        <f>+VLOOKUP($C37,MasterData!$B$4:$K$1003,3,"false")</f>
        <v>Peters</v>
      </c>
      <c r="G37" s="1" t="str">
        <f>+VLOOKUP($C37,MasterData!$B$4:$K$1003,4,"false")</f>
        <v>PHX</v>
      </c>
      <c r="H37" s="1" t="str">
        <f>+VLOOKUP($C37,MasterData!$B$4:$K$1003,5,"False")</f>
        <v>Sen</v>
      </c>
      <c r="I37" s="3" t="str">
        <f>+VLOOKUP($C37,MasterData!$B$4:$K$1003,6,"false")</f>
        <v>M</v>
      </c>
      <c r="J37" s="31" t="str">
        <f t="shared" si="21"/>
        <v>9</v>
      </c>
      <c r="K37" s="1" t="str">
        <f t="shared" si="22"/>
        <v>PHX  9</v>
      </c>
      <c r="M37" s="12" t="s">
        <v>565</v>
      </c>
      <c r="N37" s="36">
        <f>IF(N36="",1000,SUM(N31:N36))</f>
        <v>1000</v>
      </c>
      <c r="O37" s="36">
        <f t="shared" ref="O37:AM37" si="23">IF(O36="",1000,SUM(O31:O36))</f>
        <v>1000</v>
      </c>
      <c r="P37" s="36">
        <f t="shared" si="23"/>
        <v>1000</v>
      </c>
      <c r="Q37" s="36">
        <f t="shared" si="23"/>
        <v>1000</v>
      </c>
      <c r="R37" s="36">
        <f t="shared" si="23"/>
        <v>1000</v>
      </c>
      <c r="S37" s="36">
        <f t="shared" si="23"/>
        <v>1000</v>
      </c>
      <c r="T37" s="36">
        <f t="shared" si="23"/>
        <v>1000</v>
      </c>
      <c r="U37" s="36">
        <f t="shared" si="23"/>
        <v>1000</v>
      </c>
      <c r="V37" s="36">
        <f t="shared" si="23"/>
        <v>1000</v>
      </c>
      <c r="W37" s="36">
        <f t="shared" si="23"/>
        <v>1000</v>
      </c>
      <c r="X37" s="36">
        <f t="shared" si="23"/>
        <v>1000</v>
      </c>
      <c r="Y37" s="36">
        <f t="shared" si="23"/>
        <v>1000</v>
      </c>
      <c r="Z37" s="36">
        <f t="shared" si="23"/>
        <v>1000</v>
      </c>
      <c r="AA37" s="36">
        <f t="shared" si="23"/>
        <v>1000</v>
      </c>
      <c r="AB37" s="36">
        <f t="shared" si="23"/>
        <v>1000</v>
      </c>
      <c r="AC37" s="36">
        <f t="shared" si="23"/>
        <v>1000</v>
      </c>
      <c r="AD37" s="36">
        <f t="shared" si="23"/>
        <v>1000</v>
      </c>
      <c r="AE37" s="36">
        <f t="shared" si="23"/>
        <v>1000</v>
      </c>
      <c r="AF37" s="36">
        <f t="shared" si="23"/>
        <v>1000</v>
      </c>
      <c r="AG37" s="36">
        <f t="shared" si="23"/>
        <v>1000</v>
      </c>
      <c r="AH37" s="36">
        <f t="shared" si="23"/>
        <v>1000</v>
      </c>
      <c r="AI37" s="36">
        <f t="shared" si="23"/>
        <v>1000</v>
      </c>
      <c r="AJ37" s="36">
        <f t="shared" si="23"/>
        <v>1000</v>
      </c>
      <c r="AK37" s="36">
        <f t="shared" si="23"/>
        <v>1000</v>
      </c>
      <c r="AL37" s="36">
        <f t="shared" si="23"/>
        <v>1000</v>
      </c>
      <c r="AM37" s="36">
        <f t="shared" si="23"/>
        <v>1000</v>
      </c>
    </row>
    <row r="38" spans="1:39" x14ac:dyDescent="0.3">
      <c r="A38" t="str">
        <f t="shared" si="4"/>
        <v>HAS  2</v>
      </c>
      <c r="B38" s="3">
        <f t="shared" si="5"/>
        <v>35</v>
      </c>
      <c r="C38" s="1">
        <v>293</v>
      </c>
      <c r="D38" s="27" t="s">
        <v>1304</v>
      </c>
      <c r="E38" s="1" t="str">
        <f>+VLOOKUP($C38,MasterData!$B$4:$K$1003,2,"false")</f>
        <v>James</v>
      </c>
      <c r="F38" s="1" t="str">
        <f>+VLOOKUP($C38,MasterData!$B$4:$K$1003,3,"false")</f>
        <v>Crombie</v>
      </c>
      <c r="G38" s="1" t="str">
        <f>+VLOOKUP($C38,MasterData!$B$4:$K$1003,4,"false")</f>
        <v>HAS</v>
      </c>
      <c r="H38" s="1" t="str">
        <f>+VLOOKUP($C38,MasterData!$B$4:$K$1003,5,"False")</f>
        <v>Sen</v>
      </c>
      <c r="I38" s="3" t="str">
        <f>+VLOOKUP($C38,MasterData!$B$4:$K$1003,6,"false")</f>
        <v>M</v>
      </c>
      <c r="J38" s="31" t="str">
        <f t="shared" si="21"/>
        <v>2</v>
      </c>
      <c r="K38" s="1" t="str">
        <f t="shared" si="22"/>
        <v>HAS  2</v>
      </c>
      <c r="M38" s="12" t="s">
        <v>212</v>
      </c>
      <c r="N38" s="37">
        <f>RANK(N37,($N$10:$AM$10,$N$19:$AM$19,$N$28:$AM$28,$N$37:$AM$37),1)</f>
        <v>15</v>
      </c>
      <c r="O38" s="37">
        <f>RANK(O37,($N$10:$AM$10,$N$19:$AM$19,$N$28:$AM$28,$N$37:$AM$37),1)</f>
        <v>15</v>
      </c>
      <c r="P38" s="37">
        <f>RANK(P37,($N$10:$AM$10,$N$19:$AM$19,$N$28:$AM$28,$N$37:$AM$37),1)</f>
        <v>15</v>
      </c>
      <c r="Q38" s="37">
        <f>RANK(Q37,($N$10:$AM$10,$N$19:$AM$19,$N$28:$AM$28,$N$37:$AM$37),1)</f>
        <v>15</v>
      </c>
      <c r="R38" s="37">
        <f>RANK(R37,($N$10:$AM$10,$N$19:$AM$19,$N$28:$AM$28,$N$37:$AM$37),1)</f>
        <v>15</v>
      </c>
      <c r="S38" s="37">
        <f>RANK(S37,($N$10:$AM$10,$N$19:$AM$19,$N$28:$AM$28,$N$37:$AM$37),1)</f>
        <v>15</v>
      </c>
      <c r="T38" s="37">
        <f>RANK(T37,($N$10:$AM$10,$N$19:$AM$19,$N$28:$AM$28,$N$37:$AM$37),1)</f>
        <v>15</v>
      </c>
      <c r="U38" s="37">
        <f>RANK(U37,($N$10:$AM$10,$N$19:$AM$19,$N$28:$AM$28,$N$37:$AM$37),1)</f>
        <v>15</v>
      </c>
      <c r="V38" s="37">
        <f>RANK(V37,($N$10:$AM$10,$N$19:$AM$19,$N$28:$AM$28,$N$37:$AM$37),1)</f>
        <v>15</v>
      </c>
      <c r="W38" s="37">
        <f>RANK(W37,($N$10:$AM$10,$N$19:$AM$19,$N$28:$AM$28,$N$37:$AM$37),1)</f>
        <v>15</v>
      </c>
      <c r="X38" s="37">
        <f>RANK(X37,($N$10:$AM$10,$N$19:$AM$19,$N$28:$AM$28,$N$37:$AM$37),1)</f>
        <v>15</v>
      </c>
      <c r="Y38" s="37">
        <f>RANK(Y37,($N$10:$AM$10,$N$19:$AM$19,$N$28:$AM$28,$N$37:$AM$37),1)</f>
        <v>15</v>
      </c>
      <c r="Z38" s="37">
        <f>RANK(Z37,($N$10:$AM$10,$N$19:$AM$19,$N$28:$AM$28,$N$37:$AM$37),1)</f>
        <v>15</v>
      </c>
      <c r="AA38" s="37">
        <f>RANK(AA37,($N$10:$AM$10,$N$19:$AM$19,$N$28:$AM$28,$N$37:$AM$37),1)</f>
        <v>15</v>
      </c>
      <c r="AB38" s="37">
        <f>RANK(AB37,($N$10:$AM$10,$N$19:$AM$19,$N$28:$AM$28,$N$37:$AM$37),1)</f>
        <v>15</v>
      </c>
      <c r="AC38" s="37">
        <f>RANK(AC37,($N$10:$AM$10,$N$19:$AM$19,$N$28:$AM$28,$N$37:$AM$37),1)</f>
        <v>15</v>
      </c>
      <c r="AD38" s="37">
        <f>RANK(AD37,($N$10:$AM$10,$N$19:$AM$19,$N$28:$AM$28,$N$37:$AM$37),1)</f>
        <v>15</v>
      </c>
      <c r="AE38" s="37">
        <f>RANK(AE37,($N$10:$AM$10,$N$19:$AM$19,$N$28:$AM$28,$N$37:$AM$37),1)</f>
        <v>15</v>
      </c>
      <c r="AF38" s="37">
        <f>RANK(AF37,($N$10:$AM$10,$N$19:$AM$19,$N$28:$AM$28,$N$37:$AM$37),1)</f>
        <v>15</v>
      </c>
      <c r="AG38" s="37">
        <f>RANK(AG37,($N$10:$AM$10,$N$19:$AM$19,$N$28:$AM$28,$N$37:$AM$37),1)</f>
        <v>15</v>
      </c>
      <c r="AH38" s="37">
        <f>RANK(AH37,($N$10:$AM$10,$N$19:$AM$19,$N$28:$AM$28,$N$37:$AM$37),1)</f>
        <v>15</v>
      </c>
      <c r="AI38" s="37">
        <f>RANK(AI37,($N$10:$AM$10,$N$19:$AM$19,$N$28:$AM$28,$N$37:$AM$37),1)</f>
        <v>15</v>
      </c>
      <c r="AJ38" s="37">
        <f>RANK(AJ37,($N$10:$AM$10,$N$19:$AM$19,$N$28:$AM$28,$N$37:$AM$37),1)</f>
        <v>15</v>
      </c>
      <c r="AK38" s="37">
        <f>RANK(AK37,($N$10:$AM$10,$N$19:$AM$19,$N$28:$AM$28,$N$37:$AM$37),1)</f>
        <v>15</v>
      </c>
      <c r="AL38" s="37">
        <f>RANK(AL37,($N$10:$AM$10,$N$19:$AM$19,$N$28:$AM$28,$N$37:$AM$37),1)</f>
        <v>15</v>
      </c>
      <c r="AM38" s="37">
        <f>RANK(AM37,($N$10:$AM$10,$N$19:$AM$19,$N$28:$AM$28,$N$37:$AM$37),1)</f>
        <v>15</v>
      </c>
    </row>
    <row r="39" spans="1:39" x14ac:dyDescent="0.3">
      <c r="A39" t="str">
        <f t="shared" si="4"/>
        <v>HY  3</v>
      </c>
      <c r="B39" s="3">
        <f t="shared" si="5"/>
        <v>36</v>
      </c>
      <c r="C39" s="1">
        <v>390</v>
      </c>
      <c r="D39" s="27" t="s">
        <v>1305</v>
      </c>
      <c r="E39" s="1" t="str">
        <f>+VLOOKUP($C39,MasterData!$B$4:$K$1003,2,"false")</f>
        <v>William</v>
      </c>
      <c r="F39" s="1" t="str">
        <f>+VLOOKUP($C39,MasterData!$B$4:$K$1003,3,"false")</f>
        <v>Carey</v>
      </c>
      <c r="G39" s="1" t="str">
        <f>+VLOOKUP($C39,MasterData!$B$4:$K$1003,4,"false")</f>
        <v>HY</v>
      </c>
      <c r="H39" s="1" t="str">
        <f>+VLOOKUP($C39,MasterData!$B$4:$K$1003,5,"False")</f>
        <v>Sen</v>
      </c>
      <c r="I39" s="3" t="str">
        <f>+VLOOKUP($C39,MasterData!$B$4:$K$1003,6,"false")</f>
        <v>M</v>
      </c>
      <c r="J39" s="31" t="str">
        <f t="shared" si="21"/>
        <v>3</v>
      </c>
      <c r="K39" s="1" t="str">
        <f t="shared" si="22"/>
        <v>HY  3</v>
      </c>
    </row>
    <row r="40" spans="1:39" x14ac:dyDescent="0.3">
      <c r="A40" t="str">
        <f t="shared" si="4"/>
        <v>HBS  4</v>
      </c>
      <c r="B40" s="3">
        <f t="shared" si="5"/>
        <v>37</v>
      </c>
      <c r="C40" s="1">
        <v>346</v>
      </c>
      <c r="D40" s="27" t="s">
        <v>1306</v>
      </c>
      <c r="E40" s="1" t="str">
        <f>+VLOOKUP($C40,MasterData!$B$4:$K$1003,2,"false")</f>
        <v>Luke</v>
      </c>
      <c r="F40" s="1" t="str">
        <f>+VLOOKUP($C40,MasterData!$B$4:$K$1003,3,"false")</f>
        <v>Triccas</v>
      </c>
      <c r="G40" s="1" t="str">
        <f>+VLOOKUP($C40,MasterData!$B$4:$K$1003,4,"false")</f>
        <v>HBS</v>
      </c>
      <c r="H40" s="1" t="str">
        <f>+VLOOKUP($C40,MasterData!$B$4:$K$1003,5,"False")</f>
        <v>Sen</v>
      </c>
      <c r="I40" s="3" t="str">
        <f>+VLOOKUP($C40,MasterData!$B$4:$K$1003,6,"false")</f>
        <v>M</v>
      </c>
      <c r="J40" s="31" t="str">
        <f t="shared" si="21"/>
        <v>4</v>
      </c>
      <c r="K40" s="1" t="str">
        <f t="shared" si="22"/>
        <v>HBS  4</v>
      </c>
    </row>
    <row r="41" spans="1:39" x14ac:dyDescent="0.3">
      <c r="A41" t="str">
        <f t="shared" si="4"/>
        <v>PHX  10</v>
      </c>
      <c r="B41" s="3">
        <f t="shared" si="5"/>
        <v>38</v>
      </c>
      <c r="C41" s="1">
        <v>331</v>
      </c>
      <c r="D41" s="27" t="s">
        <v>1307</v>
      </c>
      <c r="E41" s="1" t="str">
        <f>+VLOOKUP($C41,MasterData!$B$4:$K$1003,2,"false")</f>
        <v>Daegan</v>
      </c>
      <c r="F41" s="1" t="str">
        <f>+VLOOKUP($C41,MasterData!$B$4:$K$1003,3,"false")</f>
        <v>Beaumont</v>
      </c>
      <c r="G41" s="1" t="str">
        <f>+VLOOKUP($C41,MasterData!$B$4:$K$1003,4,"false")</f>
        <v>PHX</v>
      </c>
      <c r="H41" s="1" t="str">
        <f>+VLOOKUP($C41,MasterData!$B$4:$K$1003,5,"False")</f>
        <v>Sen</v>
      </c>
      <c r="I41" s="3" t="str">
        <f>+VLOOKUP($C41,MasterData!$B$4:$K$1003,6,"false")</f>
        <v>M</v>
      </c>
      <c r="J41" s="31" t="str">
        <f t="shared" si="21"/>
        <v>10</v>
      </c>
      <c r="K41" s="1" t="str">
        <f t="shared" si="22"/>
        <v>PHX  10</v>
      </c>
    </row>
    <row r="42" spans="1:39" x14ac:dyDescent="0.3">
      <c r="A42" t="str">
        <f t="shared" si="4"/>
        <v>EAS  1</v>
      </c>
      <c r="B42" s="3">
        <f t="shared" si="5"/>
        <v>39</v>
      </c>
      <c r="C42" s="1">
        <v>416</v>
      </c>
      <c r="D42" s="27" t="s">
        <v>1308</v>
      </c>
      <c r="E42" s="1" t="str">
        <f>+VLOOKUP($C42,MasterData!$B$4:$K$1003,2,"false")</f>
        <v>Richard</v>
      </c>
      <c r="F42" s="1" t="str">
        <f>+VLOOKUP($C42,MasterData!$B$4:$K$1003,3,"false")</f>
        <v>Jones</v>
      </c>
      <c r="G42" s="1" t="str">
        <f>+VLOOKUP($C42,MasterData!$B$4:$K$1003,4,"false")</f>
        <v>EAS</v>
      </c>
      <c r="H42" s="1" t="str">
        <f>+VLOOKUP($C42,MasterData!$B$4:$K$1003,5,"False")</f>
        <v>Sen</v>
      </c>
      <c r="I42" s="3" t="str">
        <f>+VLOOKUP($C42,MasterData!$B$4:$K$1003,6,"false")</f>
        <v>M</v>
      </c>
      <c r="J42" s="31" t="str">
        <f t="shared" si="21"/>
        <v>1</v>
      </c>
      <c r="K42" s="1" t="str">
        <f t="shared" si="22"/>
        <v>EAS  1</v>
      </c>
    </row>
    <row r="43" spans="1:39" x14ac:dyDescent="0.3">
      <c r="A43" t="str">
        <f t="shared" si="4"/>
        <v>B&amp;H  4</v>
      </c>
      <c r="B43" s="3">
        <f t="shared" si="5"/>
        <v>40</v>
      </c>
      <c r="C43" s="1">
        <v>431</v>
      </c>
      <c r="D43" s="27" t="s">
        <v>1309</v>
      </c>
      <c r="E43" s="1" t="str">
        <f>+VLOOKUP($C43,MasterData!$B$4:$K$1003,2,"false")</f>
        <v>Howard</v>
      </c>
      <c r="F43" s="1" t="str">
        <f>+VLOOKUP($C43,MasterData!$B$4:$K$1003,3,"false")</f>
        <v>Bristow</v>
      </c>
      <c r="G43" s="1" t="str">
        <f>+VLOOKUP($C43,MasterData!$B$4:$K$1003,4,"false")</f>
        <v>B&amp;H</v>
      </c>
      <c r="H43" s="1" t="str">
        <f>+VLOOKUP($C43,MasterData!$B$4:$K$1003,5,"False")</f>
        <v>Sen</v>
      </c>
      <c r="I43" s="3" t="str">
        <f>+VLOOKUP($C43,MasterData!$B$4:$K$1003,6,"false")</f>
        <v>M</v>
      </c>
      <c r="J43" s="31" t="str">
        <f t="shared" si="21"/>
        <v>4</v>
      </c>
      <c r="K43" s="1" t="str">
        <f t="shared" si="22"/>
        <v>B&amp;H  4</v>
      </c>
    </row>
    <row r="44" spans="1:39" x14ac:dyDescent="0.3">
      <c r="A44" t="str">
        <f t="shared" si="4"/>
        <v>PHX  11</v>
      </c>
      <c r="B44" s="3">
        <f t="shared" si="5"/>
        <v>41</v>
      </c>
      <c r="C44" s="1">
        <v>374</v>
      </c>
      <c r="D44" s="27" t="s">
        <v>1310</v>
      </c>
      <c r="E44" s="1" t="str">
        <f>+VLOOKUP($C44,MasterData!$B$4:$K$1003,2,"false")</f>
        <v>Alex</v>
      </c>
      <c r="F44" s="1" t="str">
        <f>+VLOOKUP($C44,MasterData!$B$4:$K$1003,3,"false")</f>
        <v>Garrod</v>
      </c>
      <c r="G44" s="1" t="str">
        <f>+VLOOKUP($C44,MasterData!$B$4:$K$1003,4,"false")</f>
        <v>PHX</v>
      </c>
      <c r="H44" s="1" t="str">
        <f>+VLOOKUP($C44,MasterData!$B$4:$K$1003,5,"False")</f>
        <v>Sen</v>
      </c>
      <c r="I44" s="3" t="str">
        <f>+VLOOKUP($C44,MasterData!$B$4:$K$1003,6,"false")</f>
        <v>M</v>
      </c>
      <c r="J44" s="31" t="str">
        <f t="shared" si="21"/>
        <v>11</v>
      </c>
      <c r="K44" s="1" t="str">
        <f t="shared" si="22"/>
        <v>PHX  11</v>
      </c>
    </row>
    <row r="45" spans="1:39" x14ac:dyDescent="0.3">
      <c r="A45" t="str">
        <f t="shared" si="4"/>
        <v>LEW  2</v>
      </c>
      <c r="B45" s="3">
        <f t="shared" si="5"/>
        <v>42</v>
      </c>
      <c r="C45" s="1">
        <v>327</v>
      </c>
      <c r="D45" s="27" t="s">
        <v>1311</v>
      </c>
      <c r="E45" s="1" t="str">
        <f>+VLOOKUP($C45,MasterData!$B$4:$K$1003,2,"false")</f>
        <v>Fred</v>
      </c>
      <c r="F45" s="1" t="str">
        <f>+VLOOKUP($C45,MasterData!$B$4:$K$1003,3,"false")</f>
        <v>Tasker</v>
      </c>
      <c r="G45" s="1" t="str">
        <f>+VLOOKUP($C45,MasterData!$B$4:$K$1003,4,"false")</f>
        <v>LEW</v>
      </c>
      <c r="H45" s="1" t="str">
        <f>+VLOOKUP($C45,MasterData!$B$4:$K$1003,5,"False")</f>
        <v>Sen</v>
      </c>
      <c r="I45" s="3" t="str">
        <f>+VLOOKUP($C45,MasterData!$B$4:$K$1003,6,"false")</f>
        <v>M</v>
      </c>
      <c r="J45" s="31" t="str">
        <f t="shared" si="21"/>
        <v>2</v>
      </c>
      <c r="K45" s="1" t="str">
        <f t="shared" si="22"/>
        <v>LEW  2</v>
      </c>
    </row>
    <row r="46" spans="1:39" x14ac:dyDescent="0.3">
      <c r="A46" t="str">
        <f t="shared" si="4"/>
        <v>LEW  3</v>
      </c>
      <c r="B46" s="3">
        <f t="shared" si="5"/>
        <v>43</v>
      </c>
      <c r="C46" s="1">
        <v>316</v>
      </c>
      <c r="D46" s="27" t="s">
        <v>1312</v>
      </c>
      <c r="E46" s="1" t="str">
        <f>+VLOOKUP($C46,MasterData!$B$4:$K$1003,2,"false")</f>
        <v>Toby</v>
      </c>
      <c r="F46" s="1" t="str">
        <f>+VLOOKUP($C46,MasterData!$B$4:$K$1003,3,"false")</f>
        <v>Meanwell</v>
      </c>
      <c r="G46" s="1" t="str">
        <f>+VLOOKUP($C46,MasterData!$B$4:$K$1003,4,"false")</f>
        <v>LEW</v>
      </c>
      <c r="H46" s="1" t="str">
        <f>+VLOOKUP($C46,MasterData!$B$4:$K$1003,5,"False")</f>
        <v>Sen</v>
      </c>
      <c r="I46" s="3" t="str">
        <f>+VLOOKUP($C46,MasterData!$B$4:$K$1003,6,"false")</f>
        <v>M</v>
      </c>
      <c r="J46" s="31" t="str">
        <f t="shared" si="21"/>
        <v>3</v>
      </c>
      <c r="K46" s="1" t="str">
        <f t="shared" si="22"/>
        <v>LEW  3</v>
      </c>
    </row>
    <row r="47" spans="1:39" x14ac:dyDescent="0.3">
      <c r="A47" t="str">
        <f t="shared" si="4"/>
        <v>PHX  12</v>
      </c>
      <c r="B47" s="3">
        <f t="shared" si="5"/>
        <v>44</v>
      </c>
      <c r="C47" s="1">
        <v>377</v>
      </c>
      <c r="D47" s="27" t="s">
        <v>1313</v>
      </c>
      <c r="E47" s="1" t="str">
        <f>+VLOOKUP($C47,MasterData!$B$4:$K$1003,2,"false")</f>
        <v>Alex</v>
      </c>
      <c r="F47" s="1" t="str">
        <f>+VLOOKUP($C47,MasterData!$B$4:$K$1003,3,"false")</f>
        <v>Cruttenden</v>
      </c>
      <c r="G47" s="1" t="str">
        <f>+VLOOKUP($C47,MasterData!$B$4:$K$1003,4,"false")</f>
        <v>PHX</v>
      </c>
      <c r="H47" s="1" t="str">
        <f>+VLOOKUP($C47,MasterData!$B$4:$K$1003,5,"False")</f>
        <v>Sen</v>
      </c>
      <c r="I47" s="3" t="str">
        <f>+VLOOKUP($C47,MasterData!$B$4:$K$1003,6,"false")</f>
        <v>M</v>
      </c>
      <c r="J47" s="31" t="str">
        <f t="shared" si="21"/>
        <v>12</v>
      </c>
      <c r="K47" s="1" t="str">
        <f t="shared" si="22"/>
        <v>PHX  12</v>
      </c>
    </row>
    <row r="48" spans="1:39" x14ac:dyDescent="0.3">
      <c r="A48" t="str">
        <f t="shared" si="4"/>
        <v>LEW  4</v>
      </c>
      <c r="B48" s="3">
        <f t="shared" si="5"/>
        <v>45</v>
      </c>
      <c r="C48" s="1">
        <v>323</v>
      </c>
      <c r="D48" s="27" t="s">
        <v>1314</v>
      </c>
      <c r="E48" s="1" t="str">
        <f>+VLOOKUP($C48,MasterData!$B$4:$K$1003,2,"false")</f>
        <v>Ben</v>
      </c>
      <c r="F48" s="1" t="str">
        <f>+VLOOKUP($C48,MasterData!$B$4:$K$1003,3,"false")</f>
        <v>Pepler</v>
      </c>
      <c r="G48" s="1" t="str">
        <f>+VLOOKUP($C48,MasterData!$B$4:$K$1003,4,"false")</f>
        <v>LEW</v>
      </c>
      <c r="H48" s="1" t="str">
        <f>+VLOOKUP($C48,MasterData!$B$4:$K$1003,5,"False")</f>
        <v>Sen</v>
      </c>
      <c r="I48" s="3" t="str">
        <f>+VLOOKUP($C48,MasterData!$B$4:$K$1003,6,"false")</f>
        <v>M</v>
      </c>
      <c r="J48" s="31" t="str">
        <f t="shared" si="21"/>
        <v>4</v>
      </c>
      <c r="K48" s="1" t="str">
        <f t="shared" si="22"/>
        <v>LEW  4</v>
      </c>
    </row>
    <row r="49" spans="1:11" x14ac:dyDescent="0.3">
      <c r="A49" t="str">
        <f t="shared" si="4"/>
        <v>HY  4</v>
      </c>
      <c r="B49" s="3">
        <f t="shared" si="5"/>
        <v>46</v>
      </c>
      <c r="C49" s="1">
        <v>343</v>
      </c>
      <c r="D49" s="27" t="s">
        <v>1315</v>
      </c>
      <c r="E49" s="1" t="str">
        <f>+VLOOKUP($C49,MasterData!$B$4:$K$1003,2,"false")</f>
        <v>Barry</v>
      </c>
      <c r="F49" s="1" t="str">
        <f>+VLOOKUP($C49,MasterData!$B$4:$K$1003,3,"false")</f>
        <v>Buchanan</v>
      </c>
      <c r="G49" s="1" t="str">
        <f>+VLOOKUP($C49,MasterData!$B$4:$K$1003,4,"false")</f>
        <v>HY</v>
      </c>
      <c r="H49" s="1" t="str">
        <f>+VLOOKUP($C49,MasterData!$B$4:$K$1003,5,"False")</f>
        <v>Sen</v>
      </c>
      <c r="I49" s="3" t="str">
        <f>+VLOOKUP($C49,MasterData!$B$4:$K$1003,6,"false")</f>
        <v>M</v>
      </c>
      <c r="J49" s="31" t="str">
        <f t="shared" si="21"/>
        <v>4</v>
      </c>
      <c r="K49" s="1" t="str">
        <f t="shared" si="22"/>
        <v>HY  4</v>
      </c>
    </row>
    <row r="50" spans="1:11" x14ac:dyDescent="0.3">
      <c r="A50" t="str">
        <f t="shared" si="4"/>
        <v>A80  1</v>
      </c>
      <c r="B50" s="3">
        <f t="shared" si="5"/>
        <v>47</v>
      </c>
      <c r="C50" s="1">
        <v>460</v>
      </c>
      <c r="D50" s="27" t="s">
        <v>1316</v>
      </c>
      <c r="E50" s="1" t="str">
        <f>+VLOOKUP($C50,MasterData!$B$4:$K$1003,2,"false")</f>
        <v>Gary</v>
      </c>
      <c r="F50" s="1" t="str">
        <f>+VLOOKUP($C50,MasterData!$B$4:$K$1003,3,"false")</f>
        <v>McKivett</v>
      </c>
      <c r="G50" s="1" t="str">
        <f>+VLOOKUP($C50,MasterData!$B$4:$K$1003,4,"false")</f>
        <v>A80</v>
      </c>
      <c r="H50" s="1" t="str">
        <f>+VLOOKUP($C50,MasterData!$B$4:$K$1003,5,"False")</f>
        <v>Sen</v>
      </c>
      <c r="I50" s="3" t="str">
        <f>+VLOOKUP($C50,MasterData!$B$4:$K$1003,6,"false")</f>
        <v>M</v>
      </c>
      <c r="J50" s="31" t="str">
        <f t="shared" si="21"/>
        <v>1</v>
      </c>
      <c r="K50" s="1" t="str">
        <f t="shared" si="22"/>
        <v>A80  1</v>
      </c>
    </row>
    <row r="51" spans="1:11" x14ac:dyDescent="0.3">
      <c r="A51" t="str">
        <f t="shared" si="4"/>
        <v>HY  5</v>
      </c>
      <c r="B51" s="3">
        <f t="shared" si="5"/>
        <v>48</v>
      </c>
      <c r="C51" s="1">
        <v>408</v>
      </c>
      <c r="D51" s="27" t="s">
        <v>1317</v>
      </c>
      <c r="E51" s="1" t="str">
        <f>+VLOOKUP($C51,MasterData!$B$4:$K$1003,2,"false")</f>
        <v>Oliver</v>
      </c>
      <c r="F51" s="1" t="str">
        <f>+VLOOKUP($C51,MasterData!$B$4:$K$1003,3,"false")</f>
        <v>Carey</v>
      </c>
      <c r="G51" s="1" t="str">
        <f>+VLOOKUP($C51,MasterData!$B$4:$K$1003,4,"false")</f>
        <v>HY</v>
      </c>
      <c r="H51" s="1" t="str">
        <f>+VLOOKUP($C51,MasterData!$B$4:$K$1003,5,"False")</f>
        <v>Sen</v>
      </c>
      <c r="I51" s="3" t="str">
        <f>+VLOOKUP($C51,MasterData!$B$4:$K$1003,6,"false")</f>
        <v>M</v>
      </c>
      <c r="J51" s="31" t="str">
        <f t="shared" si="21"/>
        <v>5</v>
      </c>
      <c r="K51" s="1" t="str">
        <f t="shared" si="22"/>
        <v>HY  5</v>
      </c>
    </row>
    <row r="52" spans="1:11" x14ac:dyDescent="0.3">
      <c r="A52" t="str">
        <f t="shared" si="4"/>
        <v>PHX  13</v>
      </c>
      <c r="B52" s="3">
        <f t="shared" si="5"/>
        <v>49</v>
      </c>
      <c r="C52" s="1">
        <v>394</v>
      </c>
      <c r="D52" s="27" t="s">
        <v>1318</v>
      </c>
      <c r="E52" s="1" t="str">
        <f>+VLOOKUP($C52,MasterData!$B$4:$K$1003,2,"false")</f>
        <v>Jamie</v>
      </c>
      <c r="F52" s="1" t="str">
        <f>+VLOOKUP($C52,MasterData!$B$4:$K$1003,3,"false")</f>
        <v>Signy</v>
      </c>
      <c r="G52" s="1" t="str">
        <f>+VLOOKUP($C52,MasterData!$B$4:$K$1003,4,"false")</f>
        <v>PHX</v>
      </c>
      <c r="H52" s="1" t="str">
        <f>+VLOOKUP($C52,MasterData!$B$4:$K$1003,5,"False")</f>
        <v>Sen</v>
      </c>
      <c r="I52" s="3" t="str">
        <f>+VLOOKUP($C52,MasterData!$B$4:$K$1003,6,"false")</f>
        <v>M</v>
      </c>
      <c r="J52" s="31" t="str">
        <f t="shared" si="21"/>
        <v>13</v>
      </c>
      <c r="K52" s="1" t="str">
        <f t="shared" si="22"/>
        <v>PHX  13</v>
      </c>
    </row>
    <row r="53" spans="1:11" x14ac:dyDescent="0.3">
      <c r="A53" t="str">
        <f t="shared" si="4"/>
        <v>LEW  5</v>
      </c>
      <c r="B53" s="3">
        <f t="shared" si="5"/>
        <v>50</v>
      </c>
      <c r="C53" s="1">
        <v>320</v>
      </c>
      <c r="D53" s="27" t="s">
        <v>1319</v>
      </c>
      <c r="E53" s="1" t="str">
        <f>+VLOOKUP($C53,MasterData!$B$4:$K$1003,2,"false")</f>
        <v>Chris</v>
      </c>
      <c r="F53" s="1" t="str">
        <f>+VLOOKUP($C53,MasterData!$B$4:$K$1003,3,"false")</f>
        <v>Gilbert</v>
      </c>
      <c r="G53" s="1" t="str">
        <f>+VLOOKUP($C53,MasterData!$B$4:$K$1003,4,"false")</f>
        <v>LEW</v>
      </c>
      <c r="H53" s="1" t="str">
        <f>+VLOOKUP($C53,MasterData!$B$4:$K$1003,5,"False")</f>
        <v>Sen</v>
      </c>
      <c r="I53" s="3" t="str">
        <f>+VLOOKUP($C53,MasterData!$B$4:$K$1003,6,"false")</f>
        <v>M</v>
      </c>
      <c r="J53" s="31" t="str">
        <f t="shared" si="21"/>
        <v>5</v>
      </c>
      <c r="K53" s="1" t="str">
        <f t="shared" si="22"/>
        <v>LEW  5</v>
      </c>
    </row>
    <row r="54" spans="1:11" x14ac:dyDescent="0.3">
      <c r="A54" t="str">
        <f t="shared" si="4"/>
        <v>HAS  3</v>
      </c>
      <c r="B54" s="3">
        <f t="shared" si="5"/>
        <v>51</v>
      </c>
      <c r="C54" s="1">
        <v>380</v>
      </c>
      <c r="D54" s="27" t="s">
        <v>1320</v>
      </c>
      <c r="E54" s="1" t="str">
        <f>+VLOOKUP($C54,MasterData!$B$4:$K$1003,2,"false")</f>
        <v>Dylan</v>
      </c>
      <c r="F54" s="1" t="str">
        <f>+VLOOKUP($C54,MasterData!$B$4:$K$1003,3,"false")</f>
        <v>Jannetta</v>
      </c>
      <c r="G54" s="1" t="str">
        <f>+VLOOKUP($C54,MasterData!$B$4:$K$1003,4,"false")</f>
        <v>HAS</v>
      </c>
      <c r="H54" s="1" t="str">
        <f>+VLOOKUP($C54,MasterData!$B$4:$K$1003,5,"False")</f>
        <v>Sen</v>
      </c>
      <c r="I54" s="3" t="str">
        <f>+VLOOKUP($C54,MasterData!$B$4:$K$1003,6,"false")</f>
        <v>M</v>
      </c>
      <c r="J54" s="31" t="str">
        <f t="shared" si="21"/>
        <v>3</v>
      </c>
      <c r="K54" s="1" t="str">
        <f t="shared" si="22"/>
        <v>HAS  3</v>
      </c>
    </row>
    <row r="55" spans="1:11" x14ac:dyDescent="0.3">
      <c r="A55" t="str">
        <f t="shared" si="4"/>
        <v>BTC  1</v>
      </c>
      <c r="B55" s="3">
        <f t="shared" si="5"/>
        <v>52</v>
      </c>
      <c r="C55" s="1">
        <v>359</v>
      </c>
      <c r="D55" s="27" t="s">
        <v>1321</v>
      </c>
      <c r="E55" s="1" t="str">
        <f>+VLOOKUP($C55,MasterData!$B$4:$K$1003,2,"false")</f>
        <v>Morris</v>
      </c>
      <c r="F55" s="1" t="str">
        <f>+VLOOKUP($C55,MasterData!$B$4:$K$1003,3,"false")</f>
        <v>Tarragano</v>
      </c>
      <c r="G55" s="1" t="str">
        <f>+VLOOKUP($C55,MasterData!$B$4:$K$1003,4,"false")</f>
        <v>BTC</v>
      </c>
      <c r="H55" s="1" t="str">
        <f>+VLOOKUP($C55,MasterData!$B$4:$K$1003,5,"False")</f>
        <v>Sen</v>
      </c>
      <c r="I55" s="3" t="str">
        <f>+VLOOKUP($C55,MasterData!$B$4:$K$1003,6,"false")</f>
        <v>M</v>
      </c>
      <c r="J55" s="31" t="str">
        <f t="shared" si="21"/>
        <v>1</v>
      </c>
      <c r="K55" s="1" t="str">
        <f t="shared" si="22"/>
        <v>BTC  1</v>
      </c>
    </row>
    <row r="56" spans="1:11" x14ac:dyDescent="0.3">
      <c r="A56" t="str">
        <f t="shared" si="4"/>
        <v>PHX  14</v>
      </c>
      <c r="B56" s="3">
        <f>+B55+1</f>
        <v>53</v>
      </c>
      <c r="C56" s="1">
        <v>400</v>
      </c>
      <c r="D56" s="27" t="s">
        <v>1322</v>
      </c>
      <c r="E56" s="1" t="str">
        <f>+VLOOKUP($C56,MasterData!$B$4:$K$1003,2,"false")</f>
        <v>Stuart</v>
      </c>
      <c r="F56" s="1" t="str">
        <f>+VLOOKUP($C56,MasterData!$B$4:$K$1003,3,"false")</f>
        <v>Roberts</v>
      </c>
      <c r="G56" s="1" t="str">
        <f>+VLOOKUP($C56,MasterData!$B$4:$K$1003,4,"false")</f>
        <v>PHX</v>
      </c>
      <c r="H56" s="1" t="str">
        <f>+VLOOKUP($C56,MasterData!$B$4:$K$1003,5,"False")</f>
        <v>Sen</v>
      </c>
      <c r="I56" s="3" t="str">
        <f>+VLOOKUP($C56,MasterData!$B$4:$K$1003,6,"false")</f>
        <v>M</v>
      </c>
      <c r="J56" s="31" t="str">
        <f>TEXT(SUMPRODUCT(--(G56=$G$4:$G$598),--(B56&gt;$B$4:$B$598))+1,0)</f>
        <v>14</v>
      </c>
      <c r="K56" s="1" t="str">
        <f t="shared" si="22"/>
        <v>PHX  14</v>
      </c>
    </row>
    <row r="57" spans="1:11" x14ac:dyDescent="0.3">
      <c r="A57" t="str">
        <f t="shared" si="4"/>
        <v>LEW  6</v>
      </c>
      <c r="B57" s="3">
        <f t="shared" ref="B57:B120" si="24">+B56+1</f>
        <v>54</v>
      </c>
      <c r="C57" s="1">
        <v>407</v>
      </c>
      <c r="D57" s="27" t="s">
        <v>1323</v>
      </c>
      <c r="E57" s="1" t="str">
        <f>+VLOOKUP($C57,MasterData!$B$4:$K$1003,2,"false")</f>
        <v>Charles</v>
      </c>
      <c r="F57" s="1" t="str">
        <f>+VLOOKUP($C57,MasterData!$B$4:$K$1003,3,"false")</f>
        <v>Taylor</v>
      </c>
      <c r="G57" s="1" t="str">
        <f>+VLOOKUP($C57,MasterData!$B$4:$K$1003,4,"false")</f>
        <v>LEW</v>
      </c>
      <c r="H57" s="1" t="str">
        <f>+VLOOKUP($C57,MasterData!$B$4:$K$1003,5,"False")</f>
        <v>Sen</v>
      </c>
      <c r="I57" s="3" t="str">
        <f>+VLOOKUP($C57,MasterData!$B$4:$K$1003,6,"false")</f>
        <v>M</v>
      </c>
      <c r="J57" s="31" t="str">
        <f t="shared" ref="J57:J80" si="25">TEXT(SUMPRODUCT(--(G57=$G$4:$G$598),--(B57&gt;$B$4:$B$598))+1,0)</f>
        <v>6</v>
      </c>
      <c r="K57" s="1" t="str">
        <f t="shared" ref="K57:K80" si="26">+G57&amp;"  "&amp;J57</f>
        <v>LEW  6</v>
      </c>
    </row>
    <row r="58" spans="1:11" x14ac:dyDescent="0.3">
      <c r="A58" t="str">
        <f t="shared" si="4"/>
        <v>LEW  7</v>
      </c>
      <c r="B58" s="3">
        <f t="shared" si="24"/>
        <v>55</v>
      </c>
      <c r="C58" s="1">
        <v>322</v>
      </c>
      <c r="D58" s="27" t="s">
        <v>1324</v>
      </c>
      <c r="E58" s="1" t="str">
        <f>+VLOOKUP($C58,MasterData!$B$4:$K$1003,2,"false")</f>
        <v>Chris</v>
      </c>
      <c r="F58" s="1" t="str">
        <f>+VLOOKUP($C58,MasterData!$B$4:$K$1003,3,"false")</f>
        <v>Coffey</v>
      </c>
      <c r="G58" s="1" t="str">
        <f>+VLOOKUP($C58,MasterData!$B$4:$K$1003,4,"false")</f>
        <v>LEW</v>
      </c>
      <c r="H58" s="1" t="str">
        <f>+VLOOKUP($C58,MasterData!$B$4:$K$1003,5,"False")</f>
        <v>Sen</v>
      </c>
      <c r="I58" s="3" t="str">
        <f>+VLOOKUP($C58,MasterData!$B$4:$K$1003,6,"false")</f>
        <v>M</v>
      </c>
      <c r="J58" s="31" t="str">
        <f t="shared" si="25"/>
        <v>7</v>
      </c>
      <c r="K58" s="1" t="str">
        <f t="shared" si="26"/>
        <v>LEW  7</v>
      </c>
    </row>
    <row r="59" spans="1:11" x14ac:dyDescent="0.3">
      <c r="A59" t="str">
        <f t="shared" si="4"/>
        <v>LEW  8</v>
      </c>
      <c r="B59" s="3">
        <f t="shared" si="24"/>
        <v>56</v>
      </c>
      <c r="C59" s="1">
        <v>355</v>
      </c>
      <c r="D59" s="27" t="s">
        <v>1325</v>
      </c>
      <c r="E59" s="1" t="str">
        <f>+VLOOKUP($C59,MasterData!$B$4:$K$1003,2,"false")</f>
        <v>Lewis</v>
      </c>
      <c r="F59" s="1" t="str">
        <f>+VLOOKUP($C59,MasterData!$B$4:$K$1003,3,"false")</f>
        <v>Sida</v>
      </c>
      <c r="G59" s="1" t="str">
        <f>+VLOOKUP($C59,MasterData!$B$4:$K$1003,4,"false")</f>
        <v>LEW</v>
      </c>
      <c r="H59" s="1" t="str">
        <f>+VLOOKUP($C59,MasterData!$B$4:$K$1003,5,"False")</f>
        <v>Sen</v>
      </c>
      <c r="I59" s="3" t="str">
        <f>+VLOOKUP($C59,MasterData!$B$4:$K$1003,6,"false")</f>
        <v>M</v>
      </c>
      <c r="J59" s="31" t="str">
        <f t="shared" si="25"/>
        <v>8</v>
      </c>
      <c r="K59" s="1" t="str">
        <f t="shared" si="26"/>
        <v>LEW  8</v>
      </c>
    </row>
    <row r="60" spans="1:11" x14ac:dyDescent="0.3">
      <c r="A60" t="str">
        <f t="shared" si="4"/>
        <v>HAS  4</v>
      </c>
      <c r="B60" s="3">
        <f t="shared" si="24"/>
        <v>57</v>
      </c>
      <c r="C60" s="1">
        <v>328</v>
      </c>
      <c r="D60" s="27" t="s">
        <v>1326</v>
      </c>
      <c r="E60" s="1" t="str">
        <f>+VLOOKUP($C60,MasterData!$B$4:$K$1003,2,"false")</f>
        <v>Luke</v>
      </c>
      <c r="F60" s="1" t="str">
        <f>+VLOOKUP($C60,MasterData!$B$4:$K$1003,3,"false")</f>
        <v>Youngs</v>
      </c>
      <c r="G60" s="1" t="str">
        <f>+VLOOKUP($C60,MasterData!$B$4:$K$1003,4,"false")</f>
        <v>HAS</v>
      </c>
      <c r="H60" s="1" t="str">
        <f>+VLOOKUP($C60,MasterData!$B$4:$K$1003,5,"False")</f>
        <v>Sen</v>
      </c>
      <c r="I60" s="3" t="str">
        <f>+VLOOKUP($C60,MasterData!$B$4:$K$1003,6,"false")</f>
        <v>M</v>
      </c>
      <c r="J60" s="31" t="str">
        <f t="shared" si="25"/>
        <v>4</v>
      </c>
      <c r="K60" s="1" t="str">
        <f t="shared" si="26"/>
        <v>HAS  4</v>
      </c>
    </row>
    <row r="61" spans="1:11" x14ac:dyDescent="0.3">
      <c r="A61" t="str">
        <f t="shared" si="4"/>
        <v>HJ  1</v>
      </c>
      <c r="B61" s="3">
        <f t="shared" si="24"/>
        <v>58</v>
      </c>
      <c r="C61" s="1">
        <v>457</v>
      </c>
      <c r="D61" s="27" t="s">
        <v>1327</v>
      </c>
      <c r="E61" s="1" t="str">
        <f>+VLOOKUP($C61,MasterData!$B$4:$K$1003,2,"false")</f>
        <v>John</v>
      </c>
      <c r="F61" s="1" t="str">
        <f>+VLOOKUP($C61,MasterData!$B$4:$K$1003,3,"false")</f>
        <v>Stoddart</v>
      </c>
      <c r="G61" s="1" t="str">
        <f>+VLOOKUP($C61,MasterData!$B$4:$K$1003,4,"false")</f>
        <v>HJ</v>
      </c>
      <c r="H61" s="1" t="str">
        <f>+VLOOKUP($C61,MasterData!$B$4:$K$1003,5,"False")</f>
        <v>Sen</v>
      </c>
      <c r="I61" s="3" t="str">
        <f>+VLOOKUP($C61,MasterData!$B$4:$K$1003,6,"false")</f>
        <v>M</v>
      </c>
      <c r="J61" s="31" t="str">
        <f t="shared" si="25"/>
        <v>1</v>
      </c>
      <c r="K61" s="1" t="str">
        <f t="shared" si="26"/>
        <v>HJ  1</v>
      </c>
    </row>
    <row r="62" spans="1:11" x14ac:dyDescent="0.3">
      <c r="A62" t="str">
        <f t="shared" si="4"/>
        <v>HAS  5</v>
      </c>
      <c r="B62" s="3">
        <f t="shared" si="24"/>
        <v>59</v>
      </c>
      <c r="C62" s="1">
        <v>424</v>
      </c>
      <c r="D62" s="27" t="s">
        <v>1328</v>
      </c>
      <c r="E62" s="1" t="str">
        <f>+VLOOKUP($C62,MasterData!$B$4:$K$1003,2,"false")</f>
        <v>Ethan</v>
      </c>
      <c r="F62" s="1" t="str">
        <f>+VLOOKUP($C62,MasterData!$B$4:$K$1003,3,"false")</f>
        <v>Hodges</v>
      </c>
      <c r="G62" s="1" t="str">
        <f>+VLOOKUP($C62,MasterData!$B$4:$K$1003,4,"false")</f>
        <v>HAS</v>
      </c>
      <c r="H62" s="1" t="str">
        <f>+VLOOKUP($C62,MasterData!$B$4:$K$1003,5,"False")</f>
        <v>Sen</v>
      </c>
      <c r="I62" s="3" t="str">
        <f>+VLOOKUP($C62,MasterData!$B$4:$K$1003,6,"false")</f>
        <v>M</v>
      </c>
      <c r="J62" s="31" t="str">
        <f t="shared" si="25"/>
        <v>5</v>
      </c>
      <c r="K62" s="1" t="str">
        <f t="shared" si="26"/>
        <v>HAS  5</v>
      </c>
    </row>
    <row r="63" spans="1:11" x14ac:dyDescent="0.3">
      <c r="A63" t="str">
        <f t="shared" si="4"/>
        <v>EAS  2</v>
      </c>
      <c r="B63" s="3">
        <f t="shared" si="24"/>
        <v>60</v>
      </c>
      <c r="C63" s="1">
        <v>371</v>
      </c>
      <c r="D63" s="27" t="s">
        <v>1329</v>
      </c>
      <c r="E63" s="1" t="str">
        <f>+VLOOKUP($C63,MasterData!$B$4:$K$1003,2,"false")</f>
        <v>Stuart</v>
      </c>
      <c r="F63" s="1" t="str">
        <f>+VLOOKUP($C63,MasterData!$B$4:$K$1003,3,"false")</f>
        <v>Pelling</v>
      </c>
      <c r="G63" s="1" t="str">
        <f>+VLOOKUP($C63,MasterData!$B$4:$K$1003,4,"false")</f>
        <v>EAS</v>
      </c>
      <c r="H63" s="1" t="str">
        <f>+VLOOKUP($C63,MasterData!$B$4:$K$1003,5,"False")</f>
        <v>Sen</v>
      </c>
      <c r="I63" s="3" t="str">
        <f>+VLOOKUP($C63,MasterData!$B$4:$K$1003,6,"false")</f>
        <v>M</v>
      </c>
      <c r="J63" s="31" t="str">
        <f t="shared" si="25"/>
        <v>2</v>
      </c>
      <c r="K63" s="1" t="str">
        <f t="shared" si="26"/>
        <v>EAS  2</v>
      </c>
    </row>
    <row r="64" spans="1:11" x14ac:dyDescent="0.3">
      <c r="A64" t="str">
        <f t="shared" si="4"/>
        <v>CRA  7</v>
      </c>
      <c r="B64" s="3">
        <f t="shared" si="24"/>
        <v>61</v>
      </c>
      <c r="C64" s="1">
        <v>456</v>
      </c>
      <c r="D64" s="27" t="s">
        <v>1330</v>
      </c>
      <c r="E64" s="1" t="str">
        <f>+VLOOKUP($C64,MasterData!$B$4:$K$1003,2,"false")</f>
        <v>David</v>
      </c>
      <c r="F64" s="1" t="str">
        <f>+VLOOKUP($C64,MasterData!$B$4:$K$1003,3,"false")</f>
        <v>Bull</v>
      </c>
      <c r="G64" s="1" t="str">
        <f>+VLOOKUP($C64,MasterData!$B$4:$K$1003,4,"false")</f>
        <v>CRA</v>
      </c>
      <c r="H64" s="1" t="str">
        <f>+VLOOKUP($C64,MasterData!$B$4:$K$1003,5,"False")</f>
        <v>Sen</v>
      </c>
      <c r="I64" s="3" t="str">
        <f>+VLOOKUP($C64,MasterData!$B$4:$K$1003,6,"false")</f>
        <v>M</v>
      </c>
      <c r="J64" s="31" t="str">
        <f t="shared" si="25"/>
        <v>7</v>
      </c>
      <c r="K64" s="1" t="str">
        <f t="shared" si="26"/>
        <v>CRA  7</v>
      </c>
    </row>
    <row r="65" spans="1:11" x14ac:dyDescent="0.3">
      <c r="A65" t="str">
        <f t="shared" si="4"/>
        <v>PHX  15</v>
      </c>
      <c r="B65" s="3">
        <f t="shared" si="24"/>
        <v>62</v>
      </c>
      <c r="C65" s="1">
        <v>382</v>
      </c>
      <c r="D65" s="27" t="s">
        <v>1331</v>
      </c>
      <c r="E65" s="1" t="str">
        <f>+VLOOKUP($C65,MasterData!$B$4:$K$1003,2,"false")</f>
        <v>Jon</v>
      </c>
      <c r="F65" s="1" t="str">
        <f>+VLOOKUP($C65,MasterData!$B$4:$K$1003,3,"false")</f>
        <v>Clays</v>
      </c>
      <c r="G65" s="1" t="str">
        <f>+VLOOKUP($C65,MasterData!$B$4:$K$1003,4,"false")</f>
        <v>PHX</v>
      </c>
      <c r="H65" s="1" t="str">
        <f>+VLOOKUP($C65,MasterData!$B$4:$K$1003,5,"False")</f>
        <v>Sen</v>
      </c>
      <c r="I65" s="3" t="str">
        <f>+VLOOKUP($C65,MasterData!$B$4:$K$1003,6,"false")</f>
        <v>M</v>
      </c>
      <c r="J65" s="31" t="str">
        <f t="shared" si="25"/>
        <v>15</v>
      </c>
      <c r="K65" s="1" t="str">
        <f t="shared" si="26"/>
        <v>PHX  15</v>
      </c>
    </row>
    <row r="66" spans="1:11" x14ac:dyDescent="0.3">
      <c r="A66" t="str">
        <f t="shared" si="4"/>
        <v>BWT  3</v>
      </c>
      <c r="B66" s="3">
        <f t="shared" si="24"/>
        <v>63</v>
      </c>
      <c r="C66" s="1">
        <v>419</v>
      </c>
      <c r="D66" s="27" t="s">
        <v>1332</v>
      </c>
      <c r="E66" s="1" t="str">
        <f>+VLOOKUP($C66,MasterData!$B$4:$K$1003,2,"false")</f>
        <v>Charlie</v>
      </c>
      <c r="F66" s="1" t="str">
        <f>+VLOOKUP($C66,MasterData!$B$4:$K$1003,3,"false")</f>
        <v>Levett</v>
      </c>
      <c r="G66" s="1" t="str">
        <f>+VLOOKUP($C66,MasterData!$B$4:$K$1003,4,"false")</f>
        <v>BWT</v>
      </c>
      <c r="H66" s="1" t="str">
        <f>+VLOOKUP($C66,MasterData!$B$4:$K$1003,5,"False")</f>
        <v>Sen</v>
      </c>
      <c r="I66" s="3" t="str">
        <f>+VLOOKUP($C66,MasterData!$B$4:$K$1003,6,"false")</f>
        <v>M</v>
      </c>
      <c r="J66" s="31" t="str">
        <f t="shared" si="25"/>
        <v>3</v>
      </c>
      <c r="K66" s="1" t="str">
        <f t="shared" si="26"/>
        <v>BWT  3</v>
      </c>
    </row>
    <row r="67" spans="1:11" x14ac:dyDescent="0.3">
      <c r="A67" t="str">
        <f t="shared" si="4"/>
        <v>B&amp;H  5</v>
      </c>
      <c r="B67" s="3">
        <f t="shared" si="24"/>
        <v>64</v>
      </c>
      <c r="C67" s="1">
        <v>438</v>
      </c>
      <c r="D67" s="27" t="s">
        <v>1333</v>
      </c>
      <c r="E67" s="1" t="str">
        <f>+VLOOKUP($C67,MasterData!$B$4:$K$1003,2,"false")</f>
        <v>Cameron</v>
      </c>
      <c r="F67" s="1" t="str">
        <f>+VLOOKUP($C67,MasterData!$B$4:$K$1003,3,"false")</f>
        <v>Dunn</v>
      </c>
      <c r="G67" s="1" t="str">
        <f>+VLOOKUP($C67,MasterData!$B$4:$K$1003,4,"false")</f>
        <v>B&amp;H</v>
      </c>
      <c r="H67" s="1" t="str">
        <f>+VLOOKUP($C67,MasterData!$B$4:$K$1003,5,"False")</f>
        <v>Sen</v>
      </c>
      <c r="I67" s="3" t="str">
        <f>+VLOOKUP($C67,MasterData!$B$4:$K$1003,6,"false")</f>
        <v>M</v>
      </c>
      <c r="J67" s="31" t="str">
        <f t="shared" si="25"/>
        <v>5</v>
      </c>
      <c r="K67" s="1" t="str">
        <f t="shared" si="26"/>
        <v>B&amp;H  5</v>
      </c>
    </row>
    <row r="68" spans="1:11" x14ac:dyDescent="0.3">
      <c r="A68" t="str">
        <f t="shared" si="4"/>
        <v>HAS  6</v>
      </c>
      <c r="B68" s="3">
        <f t="shared" si="24"/>
        <v>65</v>
      </c>
      <c r="C68" s="1">
        <v>414</v>
      </c>
      <c r="D68" s="27" t="s">
        <v>1334</v>
      </c>
      <c r="E68" s="1" t="str">
        <f>+VLOOKUP($C68,MasterData!$B$4:$K$1003,2,"false")</f>
        <v>Daniel</v>
      </c>
      <c r="F68" s="1" t="str">
        <f>+VLOOKUP($C68,MasterData!$B$4:$K$1003,3,"false")</f>
        <v>Anderson</v>
      </c>
      <c r="G68" s="1" t="str">
        <f>+VLOOKUP($C68,MasterData!$B$4:$K$1003,4,"false")</f>
        <v>HAS</v>
      </c>
      <c r="H68" s="1" t="str">
        <f>+VLOOKUP($C68,MasterData!$B$4:$K$1003,5,"False")</f>
        <v>Sen</v>
      </c>
      <c r="I68" s="3" t="str">
        <f>+VLOOKUP($C68,MasterData!$B$4:$K$1003,6,"false")</f>
        <v>M</v>
      </c>
      <c r="J68" s="31" t="str">
        <f t="shared" si="25"/>
        <v>6</v>
      </c>
      <c r="K68" s="1" t="str">
        <f t="shared" si="26"/>
        <v>HAS  6</v>
      </c>
    </row>
    <row r="69" spans="1:11" x14ac:dyDescent="0.3">
      <c r="A69" t="str">
        <f t="shared" ref="A69:A80" si="27">+K69</f>
        <v>PHX  16</v>
      </c>
      <c r="B69" s="3">
        <f t="shared" si="24"/>
        <v>66</v>
      </c>
      <c r="C69" s="1">
        <v>376</v>
      </c>
      <c r="D69" s="27" t="s">
        <v>1335</v>
      </c>
      <c r="E69" s="1" t="str">
        <f>+VLOOKUP($C69,MasterData!$B$4:$K$1003,2,"false")</f>
        <v>Paul</v>
      </c>
      <c r="F69" s="1" t="str">
        <f>+VLOOKUP($C69,MasterData!$B$4:$K$1003,3,"false")</f>
        <v>Wishart</v>
      </c>
      <c r="G69" s="1" t="str">
        <f>+VLOOKUP($C69,MasterData!$B$4:$K$1003,4,"false")</f>
        <v>PHX</v>
      </c>
      <c r="H69" s="1" t="str">
        <f>+VLOOKUP($C69,MasterData!$B$4:$K$1003,5,"False")</f>
        <v>Sen</v>
      </c>
      <c r="I69" s="3" t="str">
        <f>+VLOOKUP($C69,MasterData!$B$4:$K$1003,6,"false")</f>
        <v>M</v>
      </c>
      <c r="J69" s="31" t="str">
        <f t="shared" si="25"/>
        <v>16</v>
      </c>
      <c r="K69" s="1" t="str">
        <f t="shared" si="26"/>
        <v>PHX  16</v>
      </c>
    </row>
    <row r="70" spans="1:11" x14ac:dyDescent="0.3">
      <c r="A70" t="str">
        <f t="shared" si="27"/>
        <v>PHX  17</v>
      </c>
      <c r="B70" s="3">
        <f t="shared" si="24"/>
        <v>67</v>
      </c>
      <c r="C70" s="1">
        <v>448</v>
      </c>
      <c r="D70" s="27" t="s">
        <v>1336</v>
      </c>
      <c r="E70" s="1" t="str">
        <f>+VLOOKUP($C70,MasterData!$B$4:$K$1003,2,"false")</f>
        <v>Matthew</v>
      </c>
      <c r="F70" s="1" t="str">
        <f>+VLOOKUP($C70,MasterData!$B$4:$K$1003,3,"false")</f>
        <v>Greenall</v>
      </c>
      <c r="G70" s="1" t="str">
        <f>+VLOOKUP($C70,MasterData!$B$4:$K$1003,4,"false")</f>
        <v>PHX</v>
      </c>
      <c r="H70" s="1" t="str">
        <f>+VLOOKUP($C70,MasterData!$B$4:$K$1003,5,"False")</f>
        <v>Sen</v>
      </c>
      <c r="I70" s="3" t="str">
        <f>+VLOOKUP($C70,MasterData!$B$4:$K$1003,6,"false")</f>
        <v>M</v>
      </c>
      <c r="J70" s="31" t="str">
        <f t="shared" si="25"/>
        <v>17</v>
      </c>
      <c r="K70" s="1" t="str">
        <f t="shared" si="26"/>
        <v>PHX  17</v>
      </c>
    </row>
    <row r="71" spans="1:11" x14ac:dyDescent="0.3">
      <c r="A71" t="str">
        <f t="shared" si="27"/>
        <v>CSS  1</v>
      </c>
      <c r="B71" s="3">
        <f t="shared" si="24"/>
        <v>68</v>
      </c>
      <c r="C71" s="1">
        <v>379</v>
      </c>
      <c r="D71" s="27" t="s">
        <v>1337</v>
      </c>
      <c r="E71" s="1" t="str">
        <f>+VLOOKUP($C71,MasterData!$B$4:$K$1003,2,"false")</f>
        <v>Andrew</v>
      </c>
      <c r="F71" s="1" t="str">
        <f>+VLOOKUP($C71,MasterData!$B$4:$K$1003,3,"false")</f>
        <v>Kerr</v>
      </c>
      <c r="G71" s="1" t="str">
        <f>+VLOOKUP($C71,MasterData!$B$4:$K$1003,4,"false")</f>
        <v>CSS</v>
      </c>
      <c r="H71" s="1" t="str">
        <f>+VLOOKUP($C71,MasterData!$B$4:$K$1003,5,"False")</f>
        <v>Sen</v>
      </c>
      <c r="I71" s="3" t="str">
        <f>+VLOOKUP($C71,MasterData!$B$4:$K$1003,6,"false")</f>
        <v>M</v>
      </c>
      <c r="J71" s="31" t="str">
        <f t="shared" si="25"/>
        <v>1</v>
      </c>
      <c r="K71" s="1" t="str">
        <f t="shared" si="26"/>
        <v>CSS  1</v>
      </c>
    </row>
    <row r="72" spans="1:11" x14ac:dyDescent="0.3">
      <c r="A72" t="str">
        <f t="shared" si="27"/>
        <v>HAS  7</v>
      </c>
      <c r="B72" s="3">
        <f t="shared" si="24"/>
        <v>69</v>
      </c>
      <c r="C72" s="1">
        <v>389</v>
      </c>
      <c r="D72" s="27" t="s">
        <v>1338</v>
      </c>
      <c r="E72" s="1" t="str">
        <f>+VLOOKUP($C72,MasterData!$B$4:$K$1003,2,"false")</f>
        <v>Jack</v>
      </c>
      <c r="F72" s="1" t="str">
        <f>+VLOOKUP($C72,MasterData!$B$4:$K$1003,3,"false")</f>
        <v>Madden</v>
      </c>
      <c r="G72" s="1" t="str">
        <f>+VLOOKUP($C72,MasterData!$B$4:$K$1003,4,"false")</f>
        <v>HAS</v>
      </c>
      <c r="H72" s="1" t="str">
        <f>+VLOOKUP($C72,MasterData!$B$4:$K$1003,5,"False")</f>
        <v>Sen</v>
      </c>
      <c r="I72" s="3" t="str">
        <f>+VLOOKUP($C72,MasterData!$B$4:$K$1003,6,"false")</f>
        <v>M</v>
      </c>
      <c r="J72" s="31" t="str">
        <f t="shared" si="25"/>
        <v>7</v>
      </c>
      <c r="K72" s="1" t="str">
        <f t="shared" si="26"/>
        <v>HAS  7</v>
      </c>
    </row>
    <row r="73" spans="1:11" x14ac:dyDescent="0.3">
      <c r="A73" t="str">
        <f t="shared" si="27"/>
        <v>HAS  8</v>
      </c>
      <c r="B73" s="3">
        <f t="shared" si="24"/>
        <v>70</v>
      </c>
      <c r="C73" s="1">
        <v>427</v>
      </c>
      <c r="D73" s="27" t="s">
        <v>1338</v>
      </c>
      <c r="E73" s="1" t="str">
        <f>+VLOOKUP($C73,MasterData!$B$4:$K$1003,2,"false")</f>
        <v>Sean</v>
      </c>
      <c r="F73" s="1" t="str">
        <f>+VLOOKUP($C73,MasterData!$B$4:$K$1003,3,"false")</f>
        <v>Parker-Harding</v>
      </c>
      <c r="G73" s="1" t="str">
        <f>+VLOOKUP($C73,MasterData!$B$4:$K$1003,4,"false")</f>
        <v>HAS</v>
      </c>
      <c r="H73" s="1" t="str">
        <f>+VLOOKUP($C73,MasterData!$B$4:$K$1003,5,"False")</f>
        <v>Sen</v>
      </c>
      <c r="I73" s="3" t="str">
        <f>+VLOOKUP($C73,MasterData!$B$4:$K$1003,6,"false")</f>
        <v>M</v>
      </c>
      <c r="J73" s="31" t="str">
        <f t="shared" si="25"/>
        <v>8</v>
      </c>
      <c r="K73" s="1" t="str">
        <f t="shared" si="26"/>
        <v>HAS  8</v>
      </c>
    </row>
    <row r="74" spans="1:11" x14ac:dyDescent="0.3">
      <c r="A74" t="str">
        <f t="shared" si="27"/>
        <v>HY  6</v>
      </c>
      <c r="B74" s="3">
        <f t="shared" si="24"/>
        <v>71</v>
      </c>
      <c r="C74" s="1">
        <v>387</v>
      </c>
      <c r="D74" s="27" t="s">
        <v>1339</v>
      </c>
      <c r="E74" s="1" t="str">
        <f>+VLOOKUP($C74,MasterData!$B$4:$K$1003,2,"false")</f>
        <v>Jonathan</v>
      </c>
      <c r="F74" s="1" t="str">
        <f>+VLOOKUP($C74,MasterData!$B$4:$K$1003,3,"false")</f>
        <v>Hatch</v>
      </c>
      <c r="G74" s="1" t="str">
        <f>+VLOOKUP($C74,MasterData!$B$4:$K$1003,4,"false")</f>
        <v>HY</v>
      </c>
      <c r="H74" s="1" t="str">
        <f>+VLOOKUP($C74,MasterData!$B$4:$K$1003,5,"False")</f>
        <v>Sen</v>
      </c>
      <c r="I74" s="3" t="str">
        <f>+VLOOKUP($C74,MasterData!$B$4:$K$1003,6,"false")</f>
        <v>M</v>
      </c>
      <c r="J74" s="31" t="str">
        <f t="shared" si="25"/>
        <v>6</v>
      </c>
      <c r="K74" s="1" t="str">
        <f t="shared" si="26"/>
        <v>HY  6</v>
      </c>
    </row>
    <row r="75" spans="1:11" x14ac:dyDescent="0.3">
      <c r="A75" t="str">
        <f t="shared" si="27"/>
        <v>LEW  9</v>
      </c>
      <c r="B75" s="3">
        <f t="shared" si="24"/>
        <v>72</v>
      </c>
      <c r="C75" s="1">
        <v>370</v>
      </c>
      <c r="D75" s="27" t="s">
        <v>1340</v>
      </c>
      <c r="E75" s="1" t="str">
        <f>+VLOOKUP($C75,MasterData!$B$4:$K$1003,2,"false")</f>
        <v>Will</v>
      </c>
      <c r="F75" s="1" t="str">
        <f>+VLOOKUP($C75,MasterData!$B$4:$K$1003,3,"false")</f>
        <v>Monnington</v>
      </c>
      <c r="G75" s="1" t="str">
        <f>+VLOOKUP($C75,MasterData!$B$4:$K$1003,4,"false")</f>
        <v>LEW</v>
      </c>
      <c r="H75" s="1" t="str">
        <f>+VLOOKUP($C75,MasterData!$B$4:$K$1003,5,"False")</f>
        <v>Sen</v>
      </c>
      <c r="I75" s="3" t="str">
        <f>+VLOOKUP($C75,MasterData!$B$4:$K$1003,6,"false")</f>
        <v>M</v>
      </c>
      <c r="J75" s="31" t="str">
        <f t="shared" si="25"/>
        <v>9</v>
      </c>
      <c r="K75" s="1" t="str">
        <f t="shared" si="26"/>
        <v>LEW  9</v>
      </c>
    </row>
    <row r="76" spans="1:11" x14ac:dyDescent="0.3">
      <c r="A76" t="str">
        <f t="shared" si="27"/>
        <v>EAS  3</v>
      </c>
      <c r="B76" s="3">
        <f t="shared" si="24"/>
        <v>73</v>
      </c>
      <c r="C76" s="1">
        <v>439</v>
      </c>
      <c r="D76" s="27" t="s">
        <v>1341</v>
      </c>
      <c r="E76" s="1" t="str">
        <f>+VLOOKUP($C76,MasterData!$B$4:$K$1003,2,"false")</f>
        <v>Richard</v>
      </c>
      <c r="F76" s="1" t="str">
        <f>+VLOOKUP($C76,MasterData!$B$4:$K$1003,3,"false")</f>
        <v>Davis</v>
      </c>
      <c r="G76" s="1" t="str">
        <f>+VLOOKUP($C76,MasterData!$B$4:$K$1003,4,"false")</f>
        <v>EAS</v>
      </c>
      <c r="H76" s="1" t="str">
        <f>+VLOOKUP($C76,MasterData!$B$4:$K$1003,5,"False")</f>
        <v>Sen</v>
      </c>
      <c r="I76" s="3" t="str">
        <f>+VLOOKUP($C76,MasterData!$B$4:$K$1003,6,"false")</f>
        <v>M</v>
      </c>
      <c r="J76" s="31" t="str">
        <f t="shared" si="25"/>
        <v>3</v>
      </c>
      <c r="K76" s="1" t="str">
        <f t="shared" si="26"/>
        <v>EAS  3</v>
      </c>
    </row>
    <row r="77" spans="1:11" x14ac:dyDescent="0.3">
      <c r="A77" t="str">
        <f t="shared" si="27"/>
        <v>PHX  18</v>
      </c>
      <c r="B77" s="3">
        <f t="shared" si="24"/>
        <v>74</v>
      </c>
      <c r="C77" s="1">
        <v>383</v>
      </c>
      <c r="D77" s="27" t="s">
        <v>1342</v>
      </c>
      <c r="E77" s="1" t="str">
        <f>+VLOOKUP($C77,MasterData!$B$4:$K$1003,2,"false")</f>
        <v>James</v>
      </c>
      <c r="F77" s="1" t="str">
        <f>+VLOOKUP($C77,MasterData!$B$4:$K$1003,3,"false")</f>
        <v>Hampshire</v>
      </c>
      <c r="G77" s="1" t="str">
        <f>+VLOOKUP($C77,MasterData!$B$4:$K$1003,4,"false")</f>
        <v>PHX</v>
      </c>
      <c r="H77" s="1" t="str">
        <f>+VLOOKUP($C77,MasterData!$B$4:$K$1003,5,"False")</f>
        <v>Sen</v>
      </c>
      <c r="I77" s="3" t="str">
        <f>+VLOOKUP($C77,MasterData!$B$4:$K$1003,6,"false")</f>
        <v>M</v>
      </c>
      <c r="J77" s="31" t="str">
        <f t="shared" si="25"/>
        <v>18</v>
      </c>
      <c r="K77" s="1" t="str">
        <f t="shared" si="26"/>
        <v>PHX  18</v>
      </c>
    </row>
    <row r="78" spans="1:11" x14ac:dyDescent="0.3">
      <c r="A78" t="str">
        <f t="shared" si="27"/>
        <v>LEW  10</v>
      </c>
      <c r="B78" s="3">
        <f t="shared" si="24"/>
        <v>75</v>
      </c>
      <c r="C78" s="1">
        <v>420</v>
      </c>
      <c r="D78" s="27" t="s">
        <v>1343</v>
      </c>
      <c r="E78" s="1" t="str">
        <f>+VLOOKUP($C78,MasterData!$B$4:$K$1003,2,"false")</f>
        <v>Colin</v>
      </c>
      <c r="F78" s="1" t="str">
        <f>+VLOOKUP($C78,MasterData!$B$4:$K$1003,3,"false")</f>
        <v>Bennett</v>
      </c>
      <c r="G78" s="1" t="str">
        <f>+VLOOKUP($C78,MasterData!$B$4:$K$1003,4,"false")</f>
        <v>LEW</v>
      </c>
      <c r="H78" s="1" t="str">
        <f>+VLOOKUP($C78,MasterData!$B$4:$K$1003,5,"False")</f>
        <v>Sen</v>
      </c>
      <c r="I78" s="3" t="str">
        <f>+VLOOKUP($C78,MasterData!$B$4:$K$1003,6,"false")</f>
        <v>M</v>
      </c>
      <c r="J78" s="31" t="str">
        <f t="shared" si="25"/>
        <v>10</v>
      </c>
      <c r="K78" s="1" t="str">
        <f t="shared" si="26"/>
        <v>LEW  10</v>
      </c>
    </row>
    <row r="79" spans="1:11" x14ac:dyDescent="0.3">
      <c r="A79" t="str">
        <f t="shared" si="27"/>
        <v>PHX  19</v>
      </c>
      <c r="B79" s="3">
        <f t="shared" si="24"/>
        <v>76</v>
      </c>
      <c r="C79" s="1">
        <v>329</v>
      </c>
      <c r="D79" s="27" t="s">
        <v>1344</v>
      </c>
      <c r="E79" s="1" t="str">
        <f>+VLOOKUP($C79,MasterData!$B$4:$K$1003,2,"false")</f>
        <v>Tom</v>
      </c>
      <c r="F79" s="1" t="str">
        <f>+VLOOKUP($C79,MasterData!$B$4:$K$1003,3,"false")</f>
        <v>Hooper</v>
      </c>
      <c r="G79" s="1" t="str">
        <f>+VLOOKUP($C79,MasterData!$B$4:$K$1003,4,"false")</f>
        <v>PHX</v>
      </c>
      <c r="H79" s="1" t="str">
        <f>+VLOOKUP($C79,MasterData!$B$4:$K$1003,5,"False")</f>
        <v>Sen</v>
      </c>
      <c r="I79" s="3" t="str">
        <f>+VLOOKUP($C79,MasterData!$B$4:$K$1003,6,"false")</f>
        <v>M</v>
      </c>
      <c r="J79" s="31" t="str">
        <f t="shared" si="25"/>
        <v>19</v>
      </c>
      <c r="K79" s="1" t="str">
        <f t="shared" si="26"/>
        <v>PHX  19</v>
      </c>
    </row>
    <row r="80" spans="1:11" x14ac:dyDescent="0.3">
      <c r="A80" t="str">
        <f t="shared" si="27"/>
        <v>HAS  9</v>
      </c>
      <c r="B80" s="3">
        <f t="shared" si="24"/>
        <v>77</v>
      </c>
      <c r="C80" s="1">
        <v>405</v>
      </c>
      <c r="D80" s="27" t="s">
        <v>1345</v>
      </c>
      <c r="E80" s="1" t="str">
        <f>+VLOOKUP($C80,MasterData!$B$4:$K$1003,2,"false")</f>
        <v>Nickolaj</v>
      </c>
      <c r="F80" s="1" t="str">
        <f>+VLOOKUP($C80,MasterData!$B$4:$K$1003,3,"false")</f>
        <v>Kennett</v>
      </c>
      <c r="G80" s="1" t="str">
        <f>+VLOOKUP($C80,MasterData!$B$4:$K$1003,4,"false")</f>
        <v>HAS</v>
      </c>
      <c r="H80" s="1" t="str">
        <f>+VLOOKUP($C80,MasterData!$B$4:$K$1003,5,"False")</f>
        <v>Sen</v>
      </c>
      <c r="I80" s="3" t="str">
        <f>+VLOOKUP($C80,MasterData!$B$4:$K$1003,6,"false")</f>
        <v>M</v>
      </c>
      <c r="J80" s="31" t="str">
        <f t="shared" si="25"/>
        <v>9</v>
      </c>
      <c r="K80" s="1" t="str">
        <f t="shared" si="26"/>
        <v>HAS  9</v>
      </c>
    </row>
    <row r="81" spans="1:11" x14ac:dyDescent="0.3">
      <c r="A81" t="str">
        <f t="shared" ref="A81:A126" si="28">+K81</f>
        <v>LEW  11</v>
      </c>
      <c r="B81" s="3">
        <f t="shared" si="24"/>
        <v>78</v>
      </c>
      <c r="C81" s="1">
        <v>366</v>
      </c>
      <c r="D81" s="27" t="s">
        <v>1346</v>
      </c>
      <c r="E81" s="1" t="str">
        <f>+VLOOKUP($C81,MasterData!$B$4:$K$1003,2,"false")</f>
        <v>Adam</v>
      </c>
      <c r="F81" s="1" t="str">
        <f>+VLOOKUP($C81,MasterData!$B$4:$K$1003,3,"false")</f>
        <v>Vaughan</v>
      </c>
      <c r="G81" s="1" t="str">
        <f>+VLOOKUP($C81,MasterData!$B$4:$K$1003,4,"false")</f>
        <v>LEW</v>
      </c>
      <c r="H81" s="1" t="str">
        <f>+VLOOKUP($C81,MasterData!$B$4:$K$1003,5,"False")</f>
        <v>Sen</v>
      </c>
      <c r="I81" s="3" t="str">
        <f>+VLOOKUP($C81,MasterData!$B$4:$K$1003,6,"false")</f>
        <v>M</v>
      </c>
      <c r="J81" s="31" t="str">
        <f t="shared" ref="J81:J126" si="29">TEXT(SUMPRODUCT(--(G81=$G$4:$G$598),--(B81&gt;$B$4:$B$598))+1,0)</f>
        <v>11</v>
      </c>
      <c r="K81" s="1" t="str">
        <f t="shared" ref="K81:K126" si="30">+G81&amp;"  "&amp;J81</f>
        <v>LEW  11</v>
      </c>
    </row>
    <row r="82" spans="1:11" x14ac:dyDescent="0.3">
      <c r="A82" t="str">
        <f t="shared" si="28"/>
        <v>HAS  10</v>
      </c>
      <c r="B82" s="3">
        <f t="shared" si="24"/>
        <v>79</v>
      </c>
      <c r="C82" s="1">
        <v>404</v>
      </c>
      <c r="D82" s="27" t="s">
        <v>1347</v>
      </c>
      <c r="E82" s="1" t="str">
        <f>+VLOOKUP($C82,MasterData!$B$4:$K$1003,2,"false")</f>
        <v>Paul</v>
      </c>
      <c r="F82" s="1" t="str">
        <f>+VLOOKUP($C82,MasterData!$B$4:$K$1003,3,"false")</f>
        <v>McCleery</v>
      </c>
      <c r="G82" s="1" t="str">
        <f>+VLOOKUP($C82,MasterData!$B$4:$K$1003,4,"false")</f>
        <v>HAS</v>
      </c>
      <c r="H82" s="1" t="str">
        <f>+VLOOKUP($C82,MasterData!$B$4:$K$1003,5,"False")</f>
        <v>Sen</v>
      </c>
      <c r="I82" s="3" t="str">
        <f>+VLOOKUP($C82,MasterData!$B$4:$K$1003,6,"false")</f>
        <v>M</v>
      </c>
      <c r="J82" s="31" t="str">
        <f t="shared" si="29"/>
        <v>10</v>
      </c>
      <c r="K82" s="1" t="str">
        <f t="shared" si="30"/>
        <v>HAS  10</v>
      </c>
    </row>
    <row r="83" spans="1:11" x14ac:dyDescent="0.3">
      <c r="A83" t="str">
        <f t="shared" si="28"/>
        <v>CSS  2</v>
      </c>
      <c r="B83" s="3">
        <f t="shared" si="24"/>
        <v>80</v>
      </c>
      <c r="C83" s="1">
        <v>317</v>
      </c>
      <c r="D83" s="27" t="s">
        <v>1348</v>
      </c>
      <c r="E83" s="1" t="str">
        <f>+VLOOKUP($C83,MasterData!$B$4:$K$1003,2,"false")</f>
        <v>Paul</v>
      </c>
      <c r="F83" s="1" t="str">
        <f>+VLOOKUP($C83,MasterData!$B$4:$K$1003,3,"false")</f>
        <v>Luttman</v>
      </c>
      <c r="G83" s="1" t="str">
        <f>+VLOOKUP($C83,MasterData!$B$4:$K$1003,4,"false")</f>
        <v>CSS</v>
      </c>
      <c r="H83" s="1" t="str">
        <f>+VLOOKUP($C83,MasterData!$B$4:$K$1003,5,"False")</f>
        <v>Sen</v>
      </c>
      <c r="I83" s="3" t="str">
        <f>+VLOOKUP($C83,MasterData!$B$4:$K$1003,6,"false")</f>
        <v>M</v>
      </c>
      <c r="J83" s="31" t="str">
        <f t="shared" si="29"/>
        <v>2</v>
      </c>
      <c r="K83" s="1" t="str">
        <f t="shared" si="30"/>
        <v>CSS  2</v>
      </c>
    </row>
    <row r="84" spans="1:11" x14ac:dyDescent="0.3">
      <c r="A84" t="str">
        <f t="shared" si="28"/>
        <v>HY  7</v>
      </c>
      <c r="B84" s="3">
        <f t="shared" si="24"/>
        <v>81</v>
      </c>
      <c r="C84" s="1">
        <v>341</v>
      </c>
      <c r="D84" s="27" t="s">
        <v>1349</v>
      </c>
      <c r="E84" s="1" t="str">
        <f>+VLOOKUP($C84,MasterData!$B$4:$K$1003,2,"false")</f>
        <v>Andrew</v>
      </c>
      <c r="F84" s="1" t="str">
        <f>+VLOOKUP($C84,MasterData!$B$4:$K$1003,3,"false")</f>
        <v>Edmonds</v>
      </c>
      <c r="G84" s="1" t="str">
        <f>+VLOOKUP($C84,MasterData!$B$4:$K$1003,4,"false")</f>
        <v>HY</v>
      </c>
      <c r="H84" s="1" t="str">
        <f>+VLOOKUP($C84,MasterData!$B$4:$K$1003,5,"False")</f>
        <v>Sen</v>
      </c>
      <c r="I84" s="3" t="str">
        <f>+VLOOKUP($C84,MasterData!$B$4:$K$1003,6,"false")</f>
        <v>M</v>
      </c>
      <c r="J84" s="31" t="str">
        <f t="shared" si="29"/>
        <v>7</v>
      </c>
      <c r="K84" s="1" t="str">
        <f t="shared" si="30"/>
        <v>HY  7</v>
      </c>
    </row>
    <row r="85" spans="1:11" x14ac:dyDescent="0.3">
      <c r="A85" t="str">
        <f t="shared" si="28"/>
        <v>BWT  4</v>
      </c>
      <c r="B85" s="3">
        <f t="shared" si="24"/>
        <v>82</v>
      </c>
      <c r="C85" s="1">
        <v>453</v>
      </c>
      <c r="D85" s="27" t="s">
        <v>1350</v>
      </c>
      <c r="E85" s="1" t="str">
        <f>+VLOOKUP($C85,MasterData!$B$4:$K$1003,2,"false")</f>
        <v>Lewis</v>
      </c>
      <c r="F85" s="1" t="str">
        <f>+VLOOKUP($C85,MasterData!$B$4:$K$1003,3,"false")</f>
        <v>Williams</v>
      </c>
      <c r="G85" s="1" t="str">
        <f>+VLOOKUP($C85,MasterData!$B$4:$K$1003,4,"false")</f>
        <v>BWT</v>
      </c>
      <c r="H85" s="1" t="str">
        <f>+VLOOKUP($C85,MasterData!$B$4:$K$1003,5,"False")</f>
        <v>Sen</v>
      </c>
      <c r="I85" s="3" t="str">
        <f>+VLOOKUP($C85,MasterData!$B$4:$K$1003,6,"false")</f>
        <v>M</v>
      </c>
      <c r="J85" s="31" t="str">
        <f t="shared" si="29"/>
        <v>4</v>
      </c>
      <c r="K85" s="1" t="str">
        <f t="shared" si="30"/>
        <v>BWT  4</v>
      </c>
    </row>
    <row r="86" spans="1:11" x14ac:dyDescent="0.3">
      <c r="A86" t="str">
        <f t="shared" si="28"/>
        <v>HY  8</v>
      </c>
      <c r="B86" s="3">
        <f t="shared" si="24"/>
        <v>83</v>
      </c>
      <c r="C86" s="1">
        <v>385</v>
      </c>
      <c r="D86" s="27" t="s">
        <v>1351</v>
      </c>
      <c r="E86" s="1" t="str">
        <f>+VLOOKUP($C86,MasterData!$B$4:$K$1003,2,"false")</f>
        <v>Dan</v>
      </c>
      <c r="F86" s="1" t="str">
        <f>+VLOOKUP($C86,MasterData!$B$4:$K$1003,3,"false")</f>
        <v>Isted</v>
      </c>
      <c r="G86" s="1" t="str">
        <f>+VLOOKUP($C86,MasterData!$B$4:$K$1003,4,"false")</f>
        <v>HY</v>
      </c>
      <c r="H86" s="1" t="str">
        <f>+VLOOKUP($C86,MasterData!$B$4:$K$1003,5,"False")</f>
        <v>Sen</v>
      </c>
      <c r="I86" s="3" t="str">
        <f>+VLOOKUP($C86,MasterData!$B$4:$K$1003,6,"false")</f>
        <v>M</v>
      </c>
      <c r="J86" s="31" t="str">
        <f t="shared" si="29"/>
        <v>8</v>
      </c>
      <c r="K86" s="1" t="str">
        <f t="shared" si="30"/>
        <v>HY  8</v>
      </c>
    </row>
    <row r="87" spans="1:11" x14ac:dyDescent="0.3">
      <c r="A87" t="str">
        <f t="shared" si="28"/>
        <v>HHH  2</v>
      </c>
      <c r="B87" s="3">
        <f t="shared" si="24"/>
        <v>84</v>
      </c>
      <c r="C87" s="1">
        <v>441</v>
      </c>
      <c r="D87" s="27" t="s">
        <v>1352</v>
      </c>
      <c r="E87" s="1" t="str">
        <f>+VLOOKUP($C87,MasterData!$B$4:$K$1003,2,"false")</f>
        <v>Andy</v>
      </c>
      <c r="F87" s="1" t="str">
        <f>+VLOOKUP($C87,MasterData!$B$4:$K$1003,3,"false")</f>
        <v>Hind</v>
      </c>
      <c r="G87" s="1" t="str">
        <f>+VLOOKUP($C87,MasterData!$B$4:$K$1003,4,"false")</f>
        <v>HHH</v>
      </c>
      <c r="H87" s="1" t="str">
        <f>+VLOOKUP($C87,MasterData!$B$4:$K$1003,5,"False")</f>
        <v>Sen</v>
      </c>
      <c r="I87" s="3" t="str">
        <f>+VLOOKUP($C87,MasterData!$B$4:$K$1003,6,"false")</f>
        <v>M</v>
      </c>
      <c r="J87" s="31" t="str">
        <f t="shared" si="29"/>
        <v>2</v>
      </c>
      <c r="K87" s="1" t="str">
        <f t="shared" si="30"/>
        <v>HHH  2</v>
      </c>
    </row>
    <row r="88" spans="1:11" x14ac:dyDescent="0.3">
      <c r="A88" t="str">
        <f t="shared" si="28"/>
        <v>HY  9</v>
      </c>
      <c r="B88" s="3">
        <f t="shared" si="24"/>
        <v>85</v>
      </c>
      <c r="C88" s="1">
        <v>388</v>
      </c>
      <c r="D88" s="27" t="s">
        <v>1353</v>
      </c>
      <c r="E88" s="1" t="str">
        <f>+VLOOKUP($C88,MasterData!$B$4:$K$1003,2,"false")</f>
        <v>Benji</v>
      </c>
      <c r="F88" s="1" t="str">
        <f>+VLOOKUP($C88,MasterData!$B$4:$K$1003,3,"false")</f>
        <v>Symes</v>
      </c>
      <c r="G88" s="1" t="str">
        <f>+VLOOKUP($C88,MasterData!$B$4:$K$1003,4,"false")</f>
        <v>HY</v>
      </c>
      <c r="H88" s="1" t="str">
        <f>+VLOOKUP($C88,MasterData!$B$4:$K$1003,5,"False")</f>
        <v>Sen</v>
      </c>
      <c r="I88" s="3" t="str">
        <f>+VLOOKUP($C88,MasterData!$B$4:$K$1003,6,"false")</f>
        <v>M</v>
      </c>
      <c r="J88" s="31" t="str">
        <f t="shared" si="29"/>
        <v>9</v>
      </c>
      <c r="K88" s="1" t="str">
        <f t="shared" si="30"/>
        <v>HY  9</v>
      </c>
    </row>
    <row r="89" spans="1:11" x14ac:dyDescent="0.3">
      <c r="A89" t="str">
        <f t="shared" si="28"/>
        <v>BWT  5</v>
      </c>
      <c r="B89" s="3">
        <f t="shared" si="24"/>
        <v>86</v>
      </c>
      <c r="C89" s="1">
        <v>418</v>
      </c>
      <c r="D89" s="27" t="s">
        <v>1354</v>
      </c>
      <c r="E89" s="1" t="str">
        <f>+VLOOKUP($C89,MasterData!$B$4:$K$1003,2,"false")</f>
        <v>Matthew</v>
      </c>
      <c r="F89" s="1" t="str">
        <f>+VLOOKUP($C89,MasterData!$B$4:$K$1003,3,"false")</f>
        <v>Dowle</v>
      </c>
      <c r="G89" s="1" t="str">
        <f>+VLOOKUP($C89,MasterData!$B$4:$K$1003,4,"false")</f>
        <v>BWT</v>
      </c>
      <c r="H89" s="1" t="str">
        <f>+VLOOKUP($C89,MasterData!$B$4:$K$1003,5,"False")</f>
        <v>Sen</v>
      </c>
      <c r="I89" s="3" t="str">
        <f>+VLOOKUP($C89,MasterData!$B$4:$K$1003,6,"false")</f>
        <v>M</v>
      </c>
      <c r="J89" s="31" t="str">
        <f t="shared" si="29"/>
        <v>5</v>
      </c>
      <c r="K89" s="1" t="str">
        <f t="shared" si="30"/>
        <v>BWT  5</v>
      </c>
    </row>
    <row r="90" spans="1:11" x14ac:dyDescent="0.3">
      <c r="A90" t="str">
        <f t="shared" si="28"/>
        <v>HY  10</v>
      </c>
      <c r="B90" s="3">
        <f t="shared" si="24"/>
        <v>87</v>
      </c>
      <c r="C90" s="1">
        <v>356</v>
      </c>
      <c r="D90" s="27" t="s">
        <v>1355</v>
      </c>
      <c r="E90" s="1" t="str">
        <f>+VLOOKUP($C90,MasterData!$B$4:$K$1003,2,"false")</f>
        <v>Sam</v>
      </c>
      <c r="F90" s="1" t="str">
        <f>+VLOOKUP($C90,MasterData!$B$4:$K$1003,3,"false")</f>
        <v>Brown</v>
      </c>
      <c r="G90" s="1" t="str">
        <f>+VLOOKUP($C90,MasterData!$B$4:$K$1003,4,"false")</f>
        <v>HY</v>
      </c>
      <c r="H90" s="1" t="str">
        <f>+VLOOKUP($C90,MasterData!$B$4:$K$1003,5,"False")</f>
        <v>Sen</v>
      </c>
      <c r="I90" s="3" t="str">
        <f>+VLOOKUP($C90,MasterData!$B$4:$K$1003,6,"false")</f>
        <v>M</v>
      </c>
      <c r="J90" s="31" t="str">
        <f t="shared" si="29"/>
        <v>10</v>
      </c>
      <c r="K90" s="1" t="str">
        <f t="shared" si="30"/>
        <v>HY  10</v>
      </c>
    </row>
    <row r="91" spans="1:11" x14ac:dyDescent="0.3">
      <c r="A91" t="str">
        <f t="shared" si="28"/>
        <v>SS  1</v>
      </c>
      <c r="B91" s="3">
        <f t="shared" si="24"/>
        <v>88</v>
      </c>
      <c r="C91" s="1">
        <v>365</v>
      </c>
      <c r="D91" s="27" t="s">
        <v>1356</v>
      </c>
      <c r="E91" s="1" t="str">
        <f>+VLOOKUP($C91,MasterData!$B$4:$K$1003,2,"false")</f>
        <v>Dave</v>
      </c>
      <c r="F91" s="1" t="str">
        <f>+VLOOKUP($C91,MasterData!$B$4:$K$1003,3,"false")</f>
        <v>Dunstall</v>
      </c>
      <c r="G91" s="1" t="str">
        <f>+VLOOKUP($C91,MasterData!$B$4:$K$1003,4,"false")</f>
        <v>SS</v>
      </c>
      <c r="H91" s="1" t="str">
        <f>+VLOOKUP($C91,MasterData!$B$4:$K$1003,5,"False")</f>
        <v>Sen</v>
      </c>
      <c r="I91" s="3" t="str">
        <f>+VLOOKUP($C91,MasterData!$B$4:$K$1003,6,"false")</f>
        <v>M</v>
      </c>
      <c r="J91" s="31" t="str">
        <f t="shared" si="29"/>
        <v>1</v>
      </c>
      <c r="K91" s="1" t="str">
        <f t="shared" si="30"/>
        <v>SS  1</v>
      </c>
    </row>
    <row r="92" spans="1:11" x14ac:dyDescent="0.3">
      <c r="A92" t="str">
        <f t="shared" si="28"/>
        <v>HY  11</v>
      </c>
      <c r="B92" s="3">
        <f t="shared" si="24"/>
        <v>89</v>
      </c>
      <c r="C92" s="1">
        <v>392</v>
      </c>
      <c r="D92" s="27" t="s">
        <v>1357</v>
      </c>
      <c r="E92" s="1" t="str">
        <f>+VLOOKUP($C92,MasterData!$B$4:$K$1003,2,"false")</f>
        <v>Jamie</v>
      </c>
      <c r="F92" s="1" t="str">
        <f>+VLOOKUP($C92,MasterData!$B$4:$K$1003,3,"false")</f>
        <v>Webb</v>
      </c>
      <c r="G92" s="1" t="str">
        <f>+VLOOKUP($C92,MasterData!$B$4:$K$1003,4,"false")</f>
        <v>HY</v>
      </c>
      <c r="H92" s="1" t="str">
        <f>+VLOOKUP($C92,MasterData!$B$4:$K$1003,5,"False")</f>
        <v>Sen</v>
      </c>
      <c r="I92" s="3" t="str">
        <f>+VLOOKUP($C92,MasterData!$B$4:$K$1003,6,"false")</f>
        <v>M</v>
      </c>
      <c r="J92" s="31" t="str">
        <f t="shared" si="29"/>
        <v>11</v>
      </c>
      <c r="K92" s="1" t="str">
        <f t="shared" si="30"/>
        <v>HY  11</v>
      </c>
    </row>
    <row r="93" spans="1:11" x14ac:dyDescent="0.3">
      <c r="A93" t="str">
        <f t="shared" si="28"/>
        <v>HAS  11</v>
      </c>
      <c r="B93" s="3">
        <f t="shared" si="24"/>
        <v>90</v>
      </c>
      <c r="C93" s="1">
        <v>378</v>
      </c>
      <c r="D93" s="27" t="s">
        <v>1358</v>
      </c>
      <c r="E93" s="1" t="str">
        <f>+VLOOKUP($C93,MasterData!$B$4:$K$1003,2,"false")</f>
        <v>Tim</v>
      </c>
      <c r="F93" s="1" t="str">
        <f>+VLOOKUP($C93,MasterData!$B$4:$K$1003,3,"false")</f>
        <v>Archer</v>
      </c>
      <c r="G93" s="1" t="str">
        <f>+VLOOKUP($C93,MasterData!$B$4:$K$1003,4,"false")</f>
        <v>HAS</v>
      </c>
      <c r="H93" s="1" t="str">
        <f>+VLOOKUP($C93,MasterData!$B$4:$K$1003,5,"False")</f>
        <v>Sen</v>
      </c>
      <c r="I93" s="3" t="str">
        <f>+VLOOKUP($C93,MasterData!$B$4:$K$1003,6,"false")</f>
        <v>M</v>
      </c>
      <c r="J93" s="31" t="str">
        <f t="shared" si="29"/>
        <v>11</v>
      </c>
      <c r="K93" s="1" t="str">
        <f t="shared" si="30"/>
        <v>HAS  11</v>
      </c>
    </row>
    <row r="94" spans="1:11" x14ac:dyDescent="0.3">
      <c r="A94" t="str">
        <f t="shared" si="28"/>
        <v>CRA  8</v>
      </c>
      <c r="B94" s="3">
        <f t="shared" si="24"/>
        <v>91</v>
      </c>
      <c r="C94" s="1">
        <v>452</v>
      </c>
      <c r="D94" s="27" t="s">
        <v>1359</v>
      </c>
      <c r="E94" s="1" t="str">
        <f>+VLOOKUP($C94,MasterData!$B$4:$K$1003,2,"false")</f>
        <v>Tim</v>
      </c>
      <c r="F94" s="1" t="str">
        <f>+VLOOKUP($C94,MasterData!$B$4:$K$1003,3,"false")</f>
        <v>Kimber</v>
      </c>
      <c r="G94" s="1" t="str">
        <f>+VLOOKUP($C94,MasterData!$B$4:$K$1003,4,"false")</f>
        <v>CRA</v>
      </c>
      <c r="H94" s="1" t="str">
        <f>+VLOOKUP($C94,MasterData!$B$4:$K$1003,5,"False")</f>
        <v>Sen</v>
      </c>
      <c r="I94" s="3" t="str">
        <f>+VLOOKUP($C94,MasterData!$B$4:$K$1003,6,"false")</f>
        <v>M</v>
      </c>
      <c r="J94" s="31" t="str">
        <f t="shared" si="29"/>
        <v>8</v>
      </c>
      <c r="K94" s="1" t="str">
        <f t="shared" si="30"/>
        <v>CRA  8</v>
      </c>
    </row>
    <row r="95" spans="1:11" x14ac:dyDescent="0.3">
      <c r="A95" t="str">
        <f t="shared" si="28"/>
        <v>HY  12</v>
      </c>
      <c r="B95" s="3">
        <f t="shared" si="24"/>
        <v>92</v>
      </c>
      <c r="C95" s="1">
        <v>344</v>
      </c>
      <c r="D95" s="27" t="s">
        <v>1360</v>
      </c>
      <c r="E95" s="1" t="str">
        <f>+VLOOKUP($C95,MasterData!$B$4:$K$1003,2,"false")</f>
        <v>Terence</v>
      </c>
      <c r="F95" s="1" t="str">
        <f>+VLOOKUP($C95,MasterData!$B$4:$K$1003,3,"false")</f>
        <v>Puxty</v>
      </c>
      <c r="G95" s="1" t="str">
        <f>+VLOOKUP($C95,MasterData!$B$4:$K$1003,4,"false")</f>
        <v>HY</v>
      </c>
      <c r="H95" s="1" t="str">
        <f>+VLOOKUP($C95,MasterData!$B$4:$K$1003,5,"False")</f>
        <v>Sen</v>
      </c>
      <c r="I95" s="3" t="str">
        <f>+VLOOKUP($C95,MasterData!$B$4:$K$1003,6,"false")</f>
        <v>M</v>
      </c>
      <c r="J95" s="31" t="str">
        <f t="shared" si="29"/>
        <v>12</v>
      </c>
      <c r="K95" s="1" t="str">
        <f t="shared" si="30"/>
        <v>HY  12</v>
      </c>
    </row>
    <row r="96" spans="1:11" x14ac:dyDescent="0.3">
      <c r="A96" t="str">
        <f t="shared" si="28"/>
        <v>HAS  12</v>
      </c>
      <c r="B96" s="3">
        <f t="shared" si="24"/>
        <v>93</v>
      </c>
      <c r="C96" s="1">
        <v>426</v>
      </c>
      <c r="D96" s="27" t="s">
        <v>1361</v>
      </c>
      <c r="E96" s="1" t="str">
        <f>+VLOOKUP($C96,MasterData!$B$4:$K$1003,2,"false")</f>
        <v>Dave</v>
      </c>
      <c r="F96" s="1" t="str">
        <f>+VLOOKUP($C96,MasterData!$B$4:$K$1003,3,"false")</f>
        <v>Turner</v>
      </c>
      <c r="G96" s="1" t="str">
        <f>+VLOOKUP($C96,MasterData!$B$4:$K$1003,4,"false")</f>
        <v>HAS</v>
      </c>
      <c r="H96" s="1" t="str">
        <f>+VLOOKUP($C96,MasterData!$B$4:$K$1003,5,"False")</f>
        <v>Sen</v>
      </c>
      <c r="I96" s="3" t="str">
        <f>+VLOOKUP($C96,MasterData!$B$4:$K$1003,6,"false")</f>
        <v>M</v>
      </c>
      <c r="J96" s="31" t="str">
        <f t="shared" si="29"/>
        <v>12</v>
      </c>
      <c r="K96" s="1" t="str">
        <f t="shared" si="30"/>
        <v>HAS  12</v>
      </c>
    </row>
    <row r="97" spans="1:14" x14ac:dyDescent="0.3">
      <c r="A97" t="str">
        <f t="shared" si="28"/>
        <v>CHI  5</v>
      </c>
      <c r="B97" s="3">
        <f t="shared" si="24"/>
        <v>94</v>
      </c>
      <c r="C97" s="1">
        <v>401</v>
      </c>
      <c r="D97" s="27" t="s">
        <v>1362</v>
      </c>
      <c r="E97" s="1" t="str">
        <f>+VLOOKUP($C97,MasterData!$B$4:$K$1003,2,"false")</f>
        <v>Jim</v>
      </c>
      <c r="F97" s="1" t="str">
        <f>+VLOOKUP($C97,MasterData!$B$4:$K$1003,3,"false")</f>
        <v>Garland</v>
      </c>
      <c r="G97" s="1" t="str">
        <f>+VLOOKUP($C97,MasterData!$B$4:$K$1003,4,"false")</f>
        <v>CHI</v>
      </c>
      <c r="H97" s="1" t="str">
        <f>+VLOOKUP($C97,MasterData!$B$4:$K$1003,5,"False")</f>
        <v>Sen</v>
      </c>
      <c r="I97" s="3" t="str">
        <f>+VLOOKUP($C97,MasterData!$B$4:$K$1003,6,"false")</f>
        <v>M</v>
      </c>
      <c r="J97" s="31" t="str">
        <f t="shared" si="29"/>
        <v>5</v>
      </c>
      <c r="K97" s="1" t="str">
        <f t="shared" si="30"/>
        <v>CHI  5</v>
      </c>
    </row>
    <row r="98" spans="1:14" x14ac:dyDescent="0.3">
      <c r="A98" t="str">
        <f t="shared" si="28"/>
        <v>PHX  20</v>
      </c>
      <c r="B98" s="3">
        <f t="shared" si="24"/>
        <v>95</v>
      </c>
      <c r="C98" s="1">
        <v>421</v>
      </c>
      <c r="D98" s="27" t="s">
        <v>1363</v>
      </c>
      <c r="E98" s="1" t="str">
        <f>+VLOOKUP($C98,MasterData!$B$4:$K$1003,2,"false")</f>
        <v>Austen</v>
      </c>
      <c r="F98" s="1" t="str">
        <f>+VLOOKUP($C98,MasterData!$B$4:$K$1003,3,"false")</f>
        <v>Hunter</v>
      </c>
      <c r="G98" s="1" t="str">
        <f>+VLOOKUP($C98,MasterData!$B$4:$K$1003,4,"false")</f>
        <v>PHX</v>
      </c>
      <c r="H98" s="1" t="str">
        <f>+VLOOKUP($C98,MasterData!$B$4:$K$1003,5,"False")</f>
        <v>Sen</v>
      </c>
      <c r="I98" s="3" t="str">
        <f>+VLOOKUP($C98,MasterData!$B$4:$K$1003,6,"false")</f>
        <v>M</v>
      </c>
      <c r="J98" s="31" t="str">
        <f t="shared" si="29"/>
        <v>20</v>
      </c>
      <c r="K98" s="1" t="str">
        <f t="shared" si="30"/>
        <v>PHX  20</v>
      </c>
    </row>
    <row r="99" spans="1:14" x14ac:dyDescent="0.3">
      <c r="A99" t="str">
        <f t="shared" si="28"/>
        <v>B&amp;H  6</v>
      </c>
      <c r="B99" s="3">
        <f t="shared" si="24"/>
        <v>96</v>
      </c>
      <c r="C99" s="1">
        <v>313</v>
      </c>
      <c r="D99" s="27" t="s">
        <v>1364</v>
      </c>
      <c r="E99" s="1" t="str">
        <f>+VLOOKUP($C99,MasterData!$B$4:$K$1003,2,"false")</f>
        <v>Adam</v>
      </c>
      <c r="F99" s="1" t="str">
        <f>+VLOOKUP($C99,MasterData!$B$4:$K$1003,3,"false")</f>
        <v>Clayton</v>
      </c>
      <c r="G99" s="1" t="str">
        <f>+VLOOKUP($C99,MasterData!$B$4:$K$1003,4,"false")</f>
        <v>B&amp;H</v>
      </c>
      <c r="H99" s="1" t="str">
        <f>+VLOOKUP($C99,MasterData!$B$4:$K$1003,5,"False")</f>
        <v>Sen</v>
      </c>
      <c r="I99" s="3" t="str">
        <f>+VLOOKUP($C99,MasterData!$B$4:$K$1003,6,"false")</f>
        <v>M</v>
      </c>
      <c r="J99" s="31" t="str">
        <f t="shared" si="29"/>
        <v>6</v>
      </c>
      <c r="K99" s="1" t="str">
        <f t="shared" si="30"/>
        <v>B&amp;H  6</v>
      </c>
    </row>
    <row r="100" spans="1:14" x14ac:dyDescent="0.3">
      <c r="A100" t="str">
        <f t="shared" si="28"/>
        <v>EGTC  1</v>
      </c>
      <c r="B100" s="3">
        <f t="shared" si="24"/>
        <v>97</v>
      </c>
      <c r="C100" s="1">
        <v>458</v>
      </c>
      <c r="D100" s="27" t="s">
        <v>1365</v>
      </c>
      <c r="E100" s="1" t="str">
        <f>+VLOOKUP($C100,MasterData!$B$4:$K$1003,2,"false")</f>
        <v>Matthew</v>
      </c>
      <c r="F100" s="1" t="str">
        <f>+VLOOKUP($C100,MasterData!$B$4:$K$1003,3,"false")</f>
        <v>Sargent</v>
      </c>
      <c r="G100" s="1" t="str">
        <f>+VLOOKUP($C100,MasterData!$B$4:$K$1003,4,"false")</f>
        <v>EGTC</v>
      </c>
      <c r="H100" s="1" t="str">
        <f>+VLOOKUP($C100,MasterData!$B$4:$K$1003,5,"False")</f>
        <v>Sen</v>
      </c>
      <c r="I100" s="3" t="str">
        <f>+VLOOKUP($C100,MasterData!$B$4:$K$1003,6,"false")</f>
        <v>M</v>
      </c>
      <c r="J100" s="31" t="str">
        <f t="shared" si="29"/>
        <v>1</v>
      </c>
      <c r="K100" s="1" t="str">
        <f t="shared" si="30"/>
        <v>EGTC  1</v>
      </c>
      <c r="N100" t="s">
        <v>207</v>
      </c>
    </row>
    <row r="101" spans="1:14" x14ac:dyDescent="0.3">
      <c r="A101" t="str">
        <f t="shared" si="28"/>
        <v>CRA  9</v>
      </c>
      <c r="B101" s="3">
        <f t="shared" si="24"/>
        <v>98</v>
      </c>
      <c r="C101" s="1">
        <v>348</v>
      </c>
      <c r="D101" s="27" t="s">
        <v>1366</v>
      </c>
      <c r="E101" s="1" t="str">
        <f>+VLOOKUP($C101,MasterData!$B$4:$K$1003,2,"false")</f>
        <v>Daniel</v>
      </c>
      <c r="F101" s="1" t="str">
        <f>+VLOOKUP($C101,MasterData!$B$4:$K$1003,3,"false")</f>
        <v>Stevens</v>
      </c>
      <c r="G101" s="1" t="str">
        <f>+VLOOKUP($C101,MasterData!$B$4:$K$1003,4,"false")</f>
        <v>CRA</v>
      </c>
      <c r="H101" s="1" t="str">
        <f>+VLOOKUP($C101,MasterData!$B$4:$K$1003,5,"False")</f>
        <v>Sen</v>
      </c>
      <c r="I101" s="3" t="str">
        <f>+VLOOKUP($C101,MasterData!$B$4:$K$1003,6,"false")</f>
        <v>M</v>
      </c>
      <c r="J101" s="31" t="str">
        <f t="shared" si="29"/>
        <v>9</v>
      </c>
      <c r="K101" s="1" t="str">
        <f t="shared" si="30"/>
        <v>CRA  9</v>
      </c>
      <c r="N101" t="s">
        <v>492</v>
      </c>
    </row>
    <row r="102" spans="1:14" x14ac:dyDescent="0.3">
      <c r="A102" t="str">
        <f t="shared" si="28"/>
        <v>HY  13</v>
      </c>
      <c r="B102" s="3">
        <f t="shared" si="24"/>
        <v>99</v>
      </c>
      <c r="C102" s="1">
        <v>406</v>
      </c>
      <c r="D102" s="27" t="s">
        <v>1367</v>
      </c>
      <c r="E102" s="1" t="str">
        <f>+VLOOKUP($C102,MasterData!$B$4:$K$1003,2,"false")</f>
        <v>Dean</v>
      </c>
      <c r="F102" s="1" t="str">
        <f>+VLOOKUP($C102,MasterData!$B$4:$K$1003,3,"false")</f>
        <v>Constable</v>
      </c>
      <c r="G102" s="1" t="str">
        <f>+VLOOKUP($C102,MasterData!$B$4:$K$1003,4,"false")</f>
        <v>HY</v>
      </c>
      <c r="H102" s="1" t="str">
        <f>+VLOOKUP($C102,MasterData!$B$4:$K$1003,5,"False")</f>
        <v>Sen</v>
      </c>
      <c r="I102" s="3" t="str">
        <f>+VLOOKUP($C102,MasterData!$B$4:$K$1003,6,"false")</f>
        <v>M</v>
      </c>
      <c r="J102" s="31" t="str">
        <f t="shared" si="29"/>
        <v>13</v>
      </c>
      <c r="K102" s="1" t="str">
        <f t="shared" si="30"/>
        <v>HY  13</v>
      </c>
      <c r="N102" t="s">
        <v>202</v>
      </c>
    </row>
    <row r="103" spans="1:14" x14ac:dyDescent="0.3">
      <c r="A103" t="str">
        <f t="shared" si="28"/>
        <v>LEW  12</v>
      </c>
      <c r="B103" s="3">
        <f t="shared" si="24"/>
        <v>100</v>
      </c>
      <c r="C103" s="1">
        <v>362</v>
      </c>
      <c r="D103" s="27" t="s">
        <v>1368</v>
      </c>
      <c r="E103" s="1" t="str">
        <f>+VLOOKUP($C103,MasterData!$B$4:$K$1003,2,"false")</f>
        <v>Simon</v>
      </c>
      <c r="F103" s="1" t="str">
        <f>+VLOOKUP($C103,MasterData!$B$4:$K$1003,3,"false")</f>
        <v>Carter</v>
      </c>
      <c r="G103" s="1" t="str">
        <f>+VLOOKUP($C103,MasterData!$B$4:$K$1003,4,"false")</f>
        <v>LEW</v>
      </c>
      <c r="H103" s="1" t="str">
        <f>+VLOOKUP($C103,MasterData!$B$4:$K$1003,5,"False")</f>
        <v>Sen</v>
      </c>
      <c r="I103" s="3" t="str">
        <f>+VLOOKUP($C103,MasterData!$B$4:$K$1003,6,"false")</f>
        <v>M</v>
      </c>
      <c r="J103" s="31" t="str">
        <f t="shared" si="29"/>
        <v>12</v>
      </c>
      <c r="K103" s="1" t="str">
        <f t="shared" si="30"/>
        <v>LEW  12</v>
      </c>
      <c r="N103" t="s">
        <v>1009</v>
      </c>
    </row>
    <row r="104" spans="1:14" x14ac:dyDescent="0.3">
      <c r="A104" t="str">
        <f t="shared" si="28"/>
        <v>PHX  21</v>
      </c>
      <c r="B104" s="3">
        <f t="shared" si="24"/>
        <v>101</v>
      </c>
      <c r="C104" s="1">
        <v>338</v>
      </c>
      <c r="D104" s="27" t="s">
        <v>1369</v>
      </c>
      <c r="E104" s="1" t="str">
        <f>+VLOOKUP($C104,MasterData!$B$4:$K$1003,2,"false")</f>
        <v>Phil</v>
      </c>
      <c r="F104" s="1" t="str">
        <f>+VLOOKUP($C104,MasterData!$B$4:$K$1003,3,"false")</f>
        <v>Grabsky</v>
      </c>
      <c r="G104" s="1" t="str">
        <f>+VLOOKUP($C104,MasterData!$B$4:$K$1003,4,"false")</f>
        <v>PHX</v>
      </c>
      <c r="H104" s="1" t="str">
        <f>+VLOOKUP($C104,MasterData!$B$4:$K$1003,5,"False")</f>
        <v>Sen</v>
      </c>
      <c r="I104" s="3" t="str">
        <f>+VLOOKUP($C104,MasterData!$B$4:$K$1003,6,"false")</f>
        <v>M</v>
      </c>
      <c r="J104" s="31" t="str">
        <f t="shared" si="29"/>
        <v>21</v>
      </c>
      <c r="K104" s="1" t="str">
        <f t="shared" si="30"/>
        <v>PHX  21</v>
      </c>
      <c r="N104" t="s">
        <v>483</v>
      </c>
    </row>
    <row r="105" spans="1:14" x14ac:dyDescent="0.3">
      <c r="A105" t="str">
        <f t="shared" si="28"/>
        <v>PHX  22</v>
      </c>
      <c r="B105" s="3">
        <f t="shared" si="24"/>
        <v>102</v>
      </c>
      <c r="C105" s="1">
        <v>446</v>
      </c>
      <c r="D105" s="27" t="s">
        <v>1370</v>
      </c>
      <c r="E105" s="1" t="str">
        <f>+VLOOKUP($C105,MasterData!$B$4:$K$1003,2,"false")</f>
        <v>James</v>
      </c>
      <c r="F105" s="1" t="str">
        <f>+VLOOKUP($C105,MasterData!$B$4:$K$1003,3,"false")</f>
        <v>Rae</v>
      </c>
      <c r="G105" s="1" t="str">
        <f>+VLOOKUP($C105,MasterData!$B$4:$K$1003,4,"false")</f>
        <v>PHX</v>
      </c>
      <c r="H105" s="1" t="str">
        <f>+VLOOKUP($C105,MasterData!$B$4:$K$1003,5,"False")</f>
        <v>Sen</v>
      </c>
      <c r="I105" s="3" t="str">
        <f>+VLOOKUP($C105,MasterData!$B$4:$K$1003,6,"false")</f>
        <v>M</v>
      </c>
      <c r="J105" s="31" t="str">
        <f t="shared" si="29"/>
        <v>22</v>
      </c>
      <c r="K105" s="1" t="str">
        <f t="shared" si="30"/>
        <v>PHX  22</v>
      </c>
      <c r="N105" t="s">
        <v>205</v>
      </c>
    </row>
    <row r="106" spans="1:14" x14ac:dyDescent="0.3">
      <c r="A106" t="str">
        <f t="shared" si="28"/>
        <v>HAS  13</v>
      </c>
      <c r="B106" s="3">
        <f t="shared" si="24"/>
        <v>103</v>
      </c>
      <c r="C106" s="1">
        <v>398</v>
      </c>
      <c r="D106" s="27" t="s">
        <v>1371</v>
      </c>
      <c r="E106" s="1" t="str">
        <f>+VLOOKUP($C106,MasterData!$B$4:$K$1003,2,"false")</f>
        <v>Chris</v>
      </c>
      <c r="F106" s="1" t="str">
        <f>+VLOOKUP($C106,MasterData!$B$4:$K$1003,3,"false")</f>
        <v>Brandt</v>
      </c>
      <c r="G106" s="1" t="str">
        <f>+VLOOKUP($C106,MasterData!$B$4:$K$1003,4,"false")</f>
        <v>HAS</v>
      </c>
      <c r="H106" s="1" t="str">
        <f>+VLOOKUP($C106,MasterData!$B$4:$K$1003,5,"False")</f>
        <v>Sen</v>
      </c>
      <c r="I106" s="3" t="str">
        <f>+VLOOKUP($C106,MasterData!$B$4:$K$1003,6,"false")</f>
        <v>M</v>
      </c>
      <c r="J106" s="31" t="str">
        <f t="shared" si="29"/>
        <v>13</v>
      </c>
      <c r="K106" s="1" t="str">
        <f t="shared" si="30"/>
        <v>HAS  13</v>
      </c>
      <c r="N106" t="s">
        <v>206</v>
      </c>
    </row>
    <row r="107" spans="1:14" x14ac:dyDescent="0.3">
      <c r="A107" t="str">
        <f t="shared" si="28"/>
        <v>CRA  10</v>
      </c>
      <c r="B107" s="3">
        <f t="shared" si="24"/>
        <v>104</v>
      </c>
      <c r="C107" s="1">
        <v>358</v>
      </c>
      <c r="D107" s="27" t="s">
        <v>1372</v>
      </c>
      <c r="E107" s="1" t="str">
        <f>+VLOOKUP($C107,MasterData!$B$4:$K$1003,2,"false")</f>
        <v>James</v>
      </c>
      <c r="F107" s="1" t="str">
        <f>+VLOOKUP($C107,MasterData!$B$4:$K$1003,3,"false")</f>
        <v>Tombs</v>
      </c>
      <c r="G107" s="1" t="str">
        <f>+VLOOKUP($C107,MasterData!$B$4:$K$1003,4,"false")</f>
        <v>CRA</v>
      </c>
      <c r="H107" s="1" t="str">
        <f>+VLOOKUP($C107,MasterData!$B$4:$K$1003,5,"False")</f>
        <v>Sen</v>
      </c>
      <c r="I107" s="3" t="str">
        <f>+VLOOKUP($C107,MasterData!$B$4:$K$1003,6,"false")</f>
        <v>M</v>
      </c>
      <c r="J107" s="31" t="str">
        <f t="shared" si="29"/>
        <v>10</v>
      </c>
      <c r="K107" s="1" t="str">
        <f t="shared" si="30"/>
        <v>CRA  10</v>
      </c>
      <c r="N107" t="s">
        <v>201</v>
      </c>
    </row>
    <row r="108" spans="1:14" x14ac:dyDescent="0.3">
      <c r="A108" t="str">
        <f t="shared" si="28"/>
        <v>HBS  5</v>
      </c>
      <c r="B108" s="3">
        <f t="shared" si="24"/>
        <v>105</v>
      </c>
      <c r="C108" s="1">
        <v>361</v>
      </c>
      <c r="D108" s="27" t="s">
        <v>1373</v>
      </c>
      <c r="E108" s="1" t="str">
        <f>+VLOOKUP($C108,MasterData!$B$4:$K$1003,2,"false")</f>
        <v>David</v>
      </c>
      <c r="F108" s="1" t="str">
        <f>+VLOOKUP($C108,MasterData!$B$4:$K$1003,3,"false")</f>
        <v>Maclean</v>
      </c>
      <c r="G108" s="1" t="str">
        <f>+VLOOKUP($C108,MasterData!$B$4:$K$1003,4,"false")</f>
        <v>HBS</v>
      </c>
      <c r="H108" s="1" t="str">
        <f>+VLOOKUP($C108,MasterData!$B$4:$K$1003,5,"False")</f>
        <v>Sen</v>
      </c>
      <c r="I108" s="3" t="str">
        <f>+VLOOKUP($C108,MasterData!$B$4:$K$1003,6,"false")</f>
        <v>M</v>
      </c>
      <c r="J108" s="31" t="str">
        <f t="shared" si="29"/>
        <v>5</v>
      </c>
      <c r="K108" s="1" t="str">
        <f t="shared" si="30"/>
        <v>HBS  5</v>
      </c>
      <c r="N108" t="s">
        <v>204</v>
      </c>
    </row>
    <row r="109" spans="1:14" x14ac:dyDescent="0.3">
      <c r="A109" t="str">
        <f t="shared" si="28"/>
        <v>HY  14</v>
      </c>
      <c r="B109" s="3">
        <f t="shared" si="24"/>
        <v>106</v>
      </c>
      <c r="C109" s="1">
        <v>403</v>
      </c>
      <c r="D109" s="27" t="s">
        <v>1374</v>
      </c>
      <c r="E109" s="1" t="str">
        <f>+VLOOKUP($C109,MasterData!$B$4:$K$1003,2,"false")</f>
        <v>Kelvin</v>
      </c>
      <c r="F109" s="1" t="str">
        <f>+VLOOKUP($C109,MasterData!$B$4:$K$1003,3,"false")</f>
        <v>Horwill</v>
      </c>
      <c r="G109" s="1" t="str">
        <f>+VLOOKUP($C109,MasterData!$B$4:$K$1003,4,"false")</f>
        <v>HY</v>
      </c>
      <c r="H109" s="1" t="str">
        <f>+VLOOKUP($C109,MasterData!$B$4:$K$1003,5,"False")</f>
        <v>Sen</v>
      </c>
      <c r="I109" s="3" t="str">
        <f>+VLOOKUP($C109,MasterData!$B$4:$K$1003,6,"false")</f>
        <v>M</v>
      </c>
      <c r="J109" s="31" t="str">
        <f t="shared" si="29"/>
        <v>14</v>
      </c>
      <c r="K109" s="1" t="str">
        <f t="shared" si="30"/>
        <v>HY  14</v>
      </c>
      <c r="N109" t="s">
        <v>203</v>
      </c>
    </row>
    <row r="110" spans="1:14" x14ac:dyDescent="0.3">
      <c r="A110" t="str">
        <f t="shared" si="28"/>
        <v>HY  15</v>
      </c>
      <c r="B110" s="3">
        <f t="shared" si="24"/>
        <v>107</v>
      </c>
      <c r="C110" s="1">
        <v>325</v>
      </c>
      <c r="D110" s="27" t="s">
        <v>1375</v>
      </c>
      <c r="E110" s="1" t="str">
        <f>+VLOOKUP($C110,MasterData!$B$4:$K$1003,2,"false")</f>
        <v>Tom</v>
      </c>
      <c r="F110" s="1" t="str">
        <f>+VLOOKUP($C110,MasterData!$B$4:$K$1003,3,"false")</f>
        <v>Brampton</v>
      </c>
      <c r="G110" s="1" t="str">
        <f>+VLOOKUP($C110,MasterData!$B$4:$K$1003,4,"false")</f>
        <v>HY</v>
      </c>
      <c r="H110" s="1" t="str">
        <f>+VLOOKUP($C110,MasterData!$B$4:$K$1003,5,"False")</f>
        <v>Sen</v>
      </c>
      <c r="I110" s="3" t="str">
        <f>+VLOOKUP($C110,MasterData!$B$4:$K$1003,6,"false")</f>
        <v>M</v>
      </c>
      <c r="J110" s="31" t="str">
        <f t="shared" si="29"/>
        <v>15</v>
      </c>
      <c r="K110" s="1" t="str">
        <f t="shared" si="30"/>
        <v>HY  15</v>
      </c>
      <c r="N110" t="s">
        <v>498</v>
      </c>
    </row>
    <row r="111" spans="1:14" x14ac:dyDescent="0.3">
      <c r="A111" t="str">
        <f t="shared" si="28"/>
        <v>LEW  13</v>
      </c>
      <c r="B111" s="3">
        <f t="shared" si="24"/>
        <v>108</v>
      </c>
      <c r="C111" s="1">
        <v>443</v>
      </c>
      <c r="D111" s="27" t="s">
        <v>1376</v>
      </c>
      <c r="E111" s="1" t="str">
        <f>+VLOOKUP($C111,MasterData!$B$4:$K$1003,2,"false")</f>
        <v>Andrea</v>
      </c>
      <c r="F111" s="1" t="str">
        <f>+VLOOKUP($C111,MasterData!$B$4:$K$1003,3,"false")</f>
        <v>Sansottera</v>
      </c>
      <c r="G111" s="1" t="str">
        <f>+VLOOKUP($C111,MasterData!$B$4:$K$1003,4,"false")</f>
        <v>LEW</v>
      </c>
      <c r="H111" s="1" t="str">
        <f>+VLOOKUP($C111,MasterData!$B$4:$K$1003,5,"False")</f>
        <v>Sen</v>
      </c>
      <c r="I111" s="3" t="str">
        <f>+VLOOKUP($C111,MasterData!$B$4:$K$1003,6,"false")</f>
        <v>M</v>
      </c>
      <c r="J111" s="31" t="str">
        <f t="shared" si="29"/>
        <v>13</v>
      </c>
      <c r="K111" s="1" t="str">
        <f t="shared" si="30"/>
        <v>LEW  13</v>
      </c>
      <c r="N111" t="s">
        <v>506</v>
      </c>
    </row>
    <row r="112" spans="1:14" x14ac:dyDescent="0.3">
      <c r="A112" t="str">
        <f t="shared" si="28"/>
        <v>CSS  3</v>
      </c>
      <c r="B112" s="3">
        <f t="shared" si="24"/>
        <v>109</v>
      </c>
      <c r="C112" s="1">
        <v>336</v>
      </c>
      <c r="D112" s="27" t="s">
        <v>1377</v>
      </c>
      <c r="E112" s="1" t="str">
        <f>+VLOOKUP($C112,MasterData!$B$4:$K$1003,2,"false")</f>
        <v>Mark</v>
      </c>
      <c r="F112" s="1" t="str">
        <f>+VLOOKUP($C112,MasterData!$B$4:$K$1003,3,"false")</f>
        <v>Warwick</v>
      </c>
      <c r="G112" s="1" t="str">
        <f>+VLOOKUP($C112,MasterData!$B$4:$K$1003,4,"false")</f>
        <v>CSS</v>
      </c>
      <c r="H112" s="1" t="str">
        <f>+VLOOKUP($C112,MasterData!$B$4:$K$1003,5,"False")</f>
        <v>Sen</v>
      </c>
      <c r="I112" s="3" t="str">
        <f>+VLOOKUP($C112,MasterData!$B$4:$K$1003,6,"false")</f>
        <v>M</v>
      </c>
      <c r="J112" s="31" t="str">
        <f t="shared" si="29"/>
        <v>3</v>
      </c>
      <c r="K112" s="1" t="str">
        <f t="shared" si="30"/>
        <v>CSS  3</v>
      </c>
      <c r="N112" t="s">
        <v>496</v>
      </c>
    </row>
    <row r="113" spans="1:14" x14ac:dyDescent="0.3">
      <c r="A113" t="str">
        <f t="shared" si="28"/>
        <v>HY  16</v>
      </c>
      <c r="B113" s="3">
        <f t="shared" si="24"/>
        <v>110</v>
      </c>
      <c r="C113" s="1">
        <v>363</v>
      </c>
      <c r="D113" s="27" t="s">
        <v>1378</v>
      </c>
      <c r="E113" s="1" t="str">
        <f>+VLOOKUP($C113,MasterData!$B$4:$K$1003,2,"false")</f>
        <v>Jason</v>
      </c>
      <c r="F113" s="1" t="str">
        <f>+VLOOKUP($C113,MasterData!$B$4:$K$1003,3,"false")</f>
        <v>Wright</v>
      </c>
      <c r="G113" s="1" t="str">
        <f>+VLOOKUP($C113,MasterData!$B$4:$K$1003,4,"false")</f>
        <v>HY</v>
      </c>
      <c r="H113" s="1" t="str">
        <f>+VLOOKUP($C113,MasterData!$B$4:$K$1003,5,"False")</f>
        <v>Sen</v>
      </c>
      <c r="I113" s="3" t="str">
        <f>+VLOOKUP($C113,MasterData!$B$4:$K$1003,6,"false")</f>
        <v>M</v>
      </c>
      <c r="J113" s="31" t="str">
        <f t="shared" si="29"/>
        <v>16</v>
      </c>
      <c r="K113" s="1" t="str">
        <f t="shared" si="30"/>
        <v>HY  16</v>
      </c>
      <c r="N113" t="s">
        <v>209</v>
      </c>
    </row>
    <row r="114" spans="1:14" x14ac:dyDescent="0.3">
      <c r="A114" t="str">
        <f t="shared" si="28"/>
        <v>EAS  4</v>
      </c>
      <c r="B114" s="3">
        <f t="shared" si="24"/>
        <v>111</v>
      </c>
      <c r="C114" s="1">
        <v>429</v>
      </c>
      <c r="D114" s="27" t="s">
        <v>1379</v>
      </c>
      <c r="E114" s="1" t="str">
        <f>+VLOOKUP($C114,MasterData!$B$4:$K$1003,2,"false")</f>
        <v>Carlton</v>
      </c>
      <c r="F114" s="1" t="str">
        <f>+VLOOKUP($C114,MasterData!$B$4:$K$1003,3,"false")</f>
        <v>Spears</v>
      </c>
      <c r="G114" s="1" t="str">
        <f>+VLOOKUP($C114,MasterData!$B$4:$K$1003,4,"false")</f>
        <v>EAS</v>
      </c>
      <c r="H114" s="1" t="str">
        <f>+VLOOKUP($C114,MasterData!$B$4:$K$1003,5,"False")</f>
        <v>Sen</v>
      </c>
      <c r="I114" s="3" t="str">
        <f>+VLOOKUP($C114,MasterData!$B$4:$K$1003,6,"false")</f>
        <v>M</v>
      </c>
      <c r="J114" s="31" t="str">
        <f t="shared" si="29"/>
        <v>4</v>
      </c>
      <c r="K114" s="1" t="str">
        <f t="shared" si="30"/>
        <v>EAS  4</v>
      </c>
      <c r="N114" t="s">
        <v>611</v>
      </c>
    </row>
    <row r="115" spans="1:14" x14ac:dyDescent="0.3">
      <c r="A115" t="str">
        <f t="shared" si="28"/>
        <v>BR&amp;T  1</v>
      </c>
      <c r="B115" s="3">
        <f t="shared" si="24"/>
        <v>112</v>
      </c>
      <c r="C115" s="1">
        <v>449</v>
      </c>
      <c r="D115" s="27" t="s">
        <v>1380</v>
      </c>
      <c r="E115" s="1" t="str">
        <f>+VLOOKUP($C115,MasterData!$B$4:$K$1003,2,"false")</f>
        <v>Jeremy</v>
      </c>
      <c r="F115" s="1" t="str">
        <f>+VLOOKUP($C115,MasterData!$B$4:$K$1003,3,"false")</f>
        <v>Sankey</v>
      </c>
      <c r="G115" s="1" t="str">
        <f>+VLOOKUP($C115,MasterData!$B$4:$K$1003,4,"false")</f>
        <v>BR&amp;T</v>
      </c>
      <c r="H115" s="1" t="str">
        <f>+VLOOKUP($C115,MasterData!$B$4:$K$1003,5,"False")</f>
        <v>Sen</v>
      </c>
      <c r="I115" s="3" t="str">
        <f>+VLOOKUP($C115,MasterData!$B$4:$K$1003,6,"false")</f>
        <v>M</v>
      </c>
      <c r="J115" s="31" t="str">
        <f t="shared" si="29"/>
        <v>1</v>
      </c>
      <c r="K115" s="1" t="str">
        <f t="shared" si="30"/>
        <v>BR&amp;T  1</v>
      </c>
      <c r="N115" t="s">
        <v>656</v>
      </c>
    </row>
    <row r="116" spans="1:14" x14ac:dyDescent="0.3">
      <c r="A116" t="str">
        <f t="shared" si="28"/>
        <v>HBS  6</v>
      </c>
      <c r="B116" s="3">
        <f t="shared" si="24"/>
        <v>113</v>
      </c>
      <c r="C116" s="1">
        <v>397</v>
      </c>
      <c r="D116" s="27" t="s">
        <v>1381</v>
      </c>
      <c r="E116" s="1" t="str">
        <f>+VLOOKUP($C116,MasterData!$B$4:$K$1003,2,"false")</f>
        <v>Christopher</v>
      </c>
      <c r="F116" s="1" t="str">
        <f>+VLOOKUP($C116,MasterData!$B$4:$K$1003,3,"false")</f>
        <v>Lee</v>
      </c>
      <c r="G116" s="1" t="str">
        <f>+VLOOKUP($C116,MasterData!$B$4:$K$1003,4,"false")</f>
        <v>HBS</v>
      </c>
      <c r="H116" s="1" t="str">
        <f>+VLOOKUP($C116,MasterData!$B$4:$K$1003,5,"False")</f>
        <v>Sen</v>
      </c>
      <c r="I116" s="3" t="str">
        <f>+VLOOKUP($C116,MasterData!$B$4:$K$1003,6,"false")</f>
        <v>M</v>
      </c>
      <c r="J116" s="31" t="str">
        <f t="shared" si="29"/>
        <v>6</v>
      </c>
      <c r="K116" s="1" t="str">
        <f t="shared" si="30"/>
        <v>HBS  6</v>
      </c>
      <c r="N116" t="s">
        <v>217</v>
      </c>
    </row>
    <row r="117" spans="1:14" x14ac:dyDescent="0.3">
      <c r="A117" t="str">
        <f t="shared" si="28"/>
        <v>CSS  4</v>
      </c>
      <c r="B117" s="3">
        <f t="shared" si="24"/>
        <v>114</v>
      </c>
      <c r="C117" s="1">
        <v>340</v>
      </c>
      <c r="D117" s="27" t="s">
        <v>1382</v>
      </c>
      <c r="E117" s="1" t="str">
        <f>+VLOOKUP($C117,MasterData!$B$4:$K$1003,2,"false")</f>
        <v>Martyn</v>
      </c>
      <c r="F117" s="1" t="str">
        <f>+VLOOKUP($C117,MasterData!$B$4:$K$1003,3,"false")</f>
        <v>Flint</v>
      </c>
      <c r="G117" s="1" t="str">
        <f>+VLOOKUP($C117,MasterData!$B$4:$K$1003,4,"false")</f>
        <v>CSS</v>
      </c>
      <c r="H117" s="1" t="str">
        <f>+VLOOKUP($C117,MasterData!$B$4:$K$1003,5,"False")</f>
        <v>Sen</v>
      </c>
      <c r="I117" s="3" t="str">
        <f>+VLOOKUP($C117,MasterData!$B$4:$K$1003,6,"false")</f>
        <v>M</v>
      </c>
      <c r="J117" s="31" t="str">
        <f t="shared" si="29"/>
        <v>4</v>
      </c>
      <c r="K117" s="1" t="str">
        <f t="shared" si="30"/>
        <v>CSS  4</v>
      </c>
      <c r="N117" t="s">
        <v>695</v>
      </c>
    </row>
    <row r="118" spans="1:14" x14ac:dyDescent="0.3">
      <c r="A118" t="str">
        <f t="shared" si="28"/>
        <v>B&amp;H  7</v>
      </c>
      <c r="B118" s="3">
        <f t="shared" si="24"/>
        <v>115</v>
      </c>
      <c r="C118" s="1">
        <v>437</v>
      </c>
      <c r="D118" s="27" t="s">
        <v>1383</v>
      </c>
      <c r="E118" s="1" t="str">
        <f>+VLOOKUP($C118,MasterData!$B$4:$K$1003,2,"false")</f>
        <v>Andy</v>
      </c>
      <c r="F118" s="1" t="str">
        <f>+VLOOKUP($C118,MasterData!$B$4:$K$1003,3,"false")</f>
        <v>Mitchelson</v>
      </c>
      <c r="G118" s="1" t="str">
        <f>+VLOOKUP($C118,MasterData!$B$4:$K$1003,4,"false")</f>
        <v>B&amp;H</v>
      </c>
      <c r="H118" s="1" t="str">
        <f>+VLOOKUP($C118,MasterData!$B$4:$K$1003,5,"False")</f>
        <v>Sen</v>
      </c>
      <c r="I118" s="3" t="str">
        <f>+VLOOKUP($C118,MasterData!$B$4:$K$1003,6,"false")</f>
        <v>M</v>
      </c>
      <c r="J118" s="31" t="str">
        <f t="shared" si="29"/>
        <v>7</v>
      </c>
      <c r="K118" s="1" t="str">
        <f t="shared" si="30"/>
        <v>B&amp;H  7</v>
      </c>
      <c r="N118" t="s">
        <v>634</v>
      </c>
    </row>
    <row r="119" spans="1:14" x14ac:dyDescent="0.3">
      <c r="A119" t="str">
        <f t="shared" si="28"/>
        <v>CHI  6</v>
      </c>
      <c r="B119" s="3">
        <f t="shared" si="24"/>
        <v>116</v>
      </c>
      <c r="C119" s="1">
        <v>445</v>
      </c>
      <c r="D119" s="27" t="s">
        <v>1384</v>
      </c>
      <c r="E119" s="1" t="str">
        <f>+VLOOKUP($C119,MasterData!$B$4:$K$1003,2,"false")</f>
        <v>Tim</v>
      </c>
      <c r="F119" s="1" t="str">
        <f>+VLOOKUP($C119,MasterData!$B$4:$K$1003,3,"false")</f>
        <v>Brown</v>
      </c>
      <c r="G119" s="1" t="str">
        <f>+VLOOKUP($C119,MasterData!$B$4:$K$1003,4,"false")</f>
        <v>CHI</v>
      </c>
      <c r="H119" s="1" t="str">
        <f>+VLOOKUP($C119,MasterData!$B$4:$K$1003,5,"False")</f>
        <v>Sen</v>
      </c>
      <c r="I119" s="3" t="str">
        <f>+VLOOKUP($C119,MasterData!$B$4:$K$1003,6,"false")</f>
        <v>M</v>
      </c>
      <c r="J119" s="31" t="str">
        <f t="shared" si="29"/>
        <v>6</v>
      </c>
      <c r="K119" s="1" t="str">
        <f t="shared" si="30"/>
        <v>CHI  6</v>
      </c>
      <c r="N119" t="s">
        <v>575</v>
      </c>
    </row>
    <row r="120" spans="1:14" x14ac:dyDescent="0.3">
      <c r="A120" t="str">
        <f t="shared" si="28"/>
        <v>GRR  1</v>
      </c>
      <c r="B120" s="3">
        <f t="shared" si="24"/>
        <v>117</v>
      </c>
      <c r="C120" s="1">
        <v>442</v>
      </c>
      <c r="D120" s="27" t="s">
        <v>1385</v>
      </c>
      <c r="E120" s="1" t="str">
        <f>+VLOOKUP($C120,MasterData!$B$4:$K$1003,2,"false")</f>
        <v>Reg</v>
      </c>
      <c r="F120" s="1" t="str">
        <f>+VLOOKUP($C120,MasterData!$B$4:$K$1003,3,"false")</f>
        <v>Shirley</v>
      </c>
      <c r="G120" s="1" t="str">
        <f>+VLOOKUP($C120,MasterData!$B$4:$K$1003,4,"false")</f>
        <v>GRR</v>
      </c>
      <c r="H120" s="1" t="str">
        <f>+VLOOKUP($C120,MasterData!$B$4:$K$1003,5,"False")</f>
        <v>Sen</v>
      </c>
      <c r="I120" s="3" t="str">
        <f>+VLOOKUP($C120,MasterData!$B$4:$K$1003,6,"false")</f>
        <v>M</v>
      </c>
      <c r="J120" s="31" t="str">
        <f t="shared" si="29"/>
        <v>1</v>
      </c>
      <c r="K120" s="1" t="str">
        <f t="shared" si="30"/>
        <v>GRR  1</v>
      </c>
      <c r="N120" t="s">
        <v>641</v>
      </c>
    </row>
    <row r="121" spans="1:14" x14ac:dyDescent="0.3">
      <c r="A121" t="str">
        <f t="shared" si="28"/>
        <v>HY  17</v>
      </c>
      <c r="B121" s="3">
        <f t="shared" ref="B121:B126" si="31">+B120+1</f>
        <v>118</v>
      </c>
      <c r="C121" s="1">
        <v>372</v>
      </c>
      <c r="D121" s="27" t="s">
        <v>1386</v>
      </c>
      <c r="E121" s="1" t="str">
        <f>+VLOOKUP($C121,MasterData!$B$4:$K$1003,2,"false")</f>
        <v>Paul</v>
      </c>
      <c r="F121" s="1" t="str">
        <f>+VLOOKUP($C121,MasterData!$B$4:$K$1003,3,"false")</f>
        <v>Baxter</v>
      </c>
      <c r="G121" s="1" t="str">
        <f>+VLOOKUP($C121,MasterData!$B$4:$K$1003,4,"false")</f>
        <v>HY</v>
      </c>
      <c r="H121" s="1" t="str">
        <f>+VLOOKUP($C121,MasterData!$B$4:$K$1003,5,"False")</f>
        <v>Sen</v>
      </c>
      <c r="I121" s="3" t="str">
        <f>+VLOOKUP($C121,MasterData!$B$4:$K$1003,6,"false")</f>
        <v>M</v>
      </c>
      <c r="J121" s="31" t="str">
        <f t="shared" si="29"/>
        <v>17</v>
      </c>
      <c r="K121" s="1" t="str">
        <f t="shared" si="30"/>
        <v>HY  17</v>
      </c>
    </row>
    <row r="122" spans="1:14" x14ac:dyDescent="0.3">
      <c r="A122" t="str">
        <f t="shared" si="28"/>
        <v>EAS  5</v>
      </c>
      <c r="B122" s="3">
        <f t="shared" si="31"/>
        <v>119</v>
      </c>
      <c r="C122" s="1">
        <v>354</v>
      </c>
      <c r="D122" s="27" t="s">
        <v>1387</v>
      </c>
      <c r="E122" s="1" t="str">
        <f>+VLOOKUP($C122,MasterData!$B$4:$K$1003,2,"false")</f>
        <v>Mike</v>
      </c>
      <c r="F122" s="1" t="str">
        <f>+VLOOKUP($C122,MasterData!$B$4:$K$1003,3,"false")</f>
        <v>Thompson</v>
      </c>
      <c r="G122" s="1" t="str">
        <f>+VLOOKUP($C122,MasterData!$B$4:$K$1003,4,"false")</f>
        <v>EAS</v>
      </c>
      <c r="H122" s="1" t="str">
        <f>+VLOOKUP($C122,MasterData!$B$4:$K$1003,5,"False")</f>
        <v>Sen</v>
      </c>
      <c r="I122" s="3" t="str">
        <f>+VLOOKUP($C122,MasterData!$B$4:$K$1003,6,"false")</f>
        <v>M</v>
      </c>
      <c r="J122" s="31" t="str">
        <f t="shared" si="29"/>
        <v>5</v>
      </c>
      <c r="K122" s="1" t="str">
        <f t="shared" si="30"/>
        <v>EAS  5</v>
      </c>
    </row>
    <row r="123" spans="1:14" x14ac:dyDescent="0.3">
      <c r="A123" t="str">
        <f t="shared" si="28"/>
        <v>HBS  7</v>
      </c>
      <c r="B123" s="3">
        <f t="shared" si="31"/>
        <v>120</v>
      </c>
      <c r="C123" s="1">
        <v>423</v>
      </c>
      <c r="D123" s="27" t="s">
        <v>1388</v>
      </c>
      <c r="E123" s="1" t="str">
        <f>+VLOOKUP($C123,MasterData!$B$4:$K$1003,2,"false")</f>
        <v>Stewart</v>
      </c>
      <c r="F123" s="1" t="str">
        <f>+VLOOKUP($C123,MasterData!$B$4:$K$1003,3,"false")</f>
        <v>Mackman</v>
      </c>
      <c r="G123" s="1" t="str">
        <f>+VLOOKUP($C123,MasterData!$B$4:$K$1003,4,"false")</f>
        <v>HBS</v>
      </c>
      <c r="H123" s="1" t="str">
        <f>+VLOOKUP($C123,MasterData!$B$4:$K$1003,5,"False")</f>
        <v>Sen</v>
      </c>
      <c r="I123" s="3" t="str">
        <f>+VLOOKUP($C123,MasterData!$B$4:$K$1003,6,"false")</f>
        <v>M</v>
      </c>
      <c r="J123" s="31" t="str">
        <f t="shared" si="29"/>
        <v>7</v>
      </c>
      <c r="K123" s="1" t="str">
        <f t="shared" si="30"/>
        <v>HBS  7</v>
      </c>
    </row>
    <row r="124" spans="1:14" x14ac:dyDescent="0.3">
      <c r="A124" t="str">
        <f t="shared" si="28"/>
        <v>HY  18</v>
      </c>
      <c r="B124" s="3">
        <f t="shared" si="31"/>
        <v>121</v>
      </c>
      <c r="C124" s="1">
        <v>319</v>
      </c>
      <c r="D124" s="27" t="s">
        <v>1389</v>
      </c>
      <c r="E124" s="1" t="str">
        <f>+VLOOKUP($C124,MasterData!$B$4:$K$1003,2,"false")</f>
        <v>Thomas</v>
      </c>
      <c r="F124" s="1" t="str">
        <f>+VLOOKUP($C124,MasterData!$B$4:$K$1003,3,"false")</f>
        <v>Gough</v>
      </c>
      <c r="G124" s="1" t="str">
        <f>+VLOOKUP($C124,MasterData!$B$4:$K$1003,4,"false")</f>
        <v>HY</v>
      </c>
      <c r="H124" s="1" t="str">
        <f>+VLOOKUP($C124,MasterData!$B$4:$K$1003,5,"False")</f>
        <v>Sen</v>
      </c>
      <c r="I124" s="3" t="str">
        <f>+VLOOKUP($C124,MasterData!$B$4:$K$1003,6,"false")</f>
        <v>M</v>
      </c>
      <c r="J124" s="31" t="str">
        <f t="shared" si="29"/>
        <v>18</v>
      </c>
      <c r="K124" s="1" t="str">
        <f t="shared" si="30"/>
        <v>HY  18</v>
      </c>
    </row>
    <row r="125" spans="1:14" x14ac:dyDescent="0.3">
      <c r="A125" t="str">
        <f t="shared" si="28"/>
        <v>CHI  7</v>
      </c>
      <c r="B125" s="3">
        <f t="shared" si="31"/>
        <v>122</v>
      </c>
      <c r="C125" s="1">
        <v>440</v>
      </c>
      <c r="D125" s="27" t="s">
        <v>1390</v>
      </c>
      <c r="E125" s="1" t="str">
        <f>+VLOOKUP($C125,MasterData!$B$4:$K$1003,2,"false")</f>
        <v>Peter</v>
      </c>
      <c r="F125" s="1" t="str">
        <f>+VLOOKUP($C125,MasterData!$B$4:$K$1003,3,"false")</f>
        <v>Anderson</v>
      </c>
      <c r="G125" s="1" t="str">
        <f>+VLOOKUP($C125,MasterData!$B$4:$K$1003,4,"false")</f>
        <v>CHI</v>
      </c>
      <c r="H125" s="1" t="str">
        <f>+VLOOKUP($C125,MasterData!$B$4:$K$1003,5,"False")</f>
        <v>Sen</v>
      </c>
      <c r="I125" s="3" t="str">
        <f>+VLOOKUP($C125,MasterData!$B$4:$K$1003,6,"false")</f>
        <v>M</v>
      </c>
      <c r="J125" s="31" t="str">
        <f t="shared" si="29"/>
        <v>7</v>
      </c>
      <c r="K125" s="1" t="str">
        <f t="shared" si="30"/>
        <v>CHI  7</v>
      </c>
    </row>
    <row r="126" spans="1:14" x14ac:dyDescent="0.3">
      <c r="A126" t="str">
        <f t="shared" si="28"/>
        <v>HY  19</v>
      </c>
      <c r="B126" s="3">
        <f t="shared" si="31"/>
        <v>123</v>
      </c>
      <c r="C126" s="1">
        <v>386</v>
      </c>
      <c r="D126" s="27" t="s">
        <v>1391</v>
      </c>
      <c r="E126" s="1" t="str">
        <f>+VLOOKUP($C126,MasterData!$B$4:$K$1003,2,"false")</f>
        <v>Stephen</v>
      </c>
      <c r="F126" s="1" t="str">
        <f>+VLOOKUP($C126,MasterData!$B$4:$K$1003,3,"false")</f>
        <v>Cornford</v>
      </c>
      <c r="G126" s="1" t="str">
        <f>+VLOOKUP($C126,MasterData!$B$4:$K$1003,4,"false")</f>
        <v>HY</v>
      </c>
      <c r="H126" s="1" t="str">
        <f>+VLOOKUP($C126,MasterData!$B$4:$K$1003,5,"False")</f>
        <v>Sen</v>
      </c>
      <c r="I126" s="3" t="str">
        <f>+VLOOKUP($C126,MasterData!$B$4:$K$1003,6,"false")</f>
        <v>M</v>
      </c>
      <c r="J126" s="31" t="str">
        <f t="shared" si="29"/>
        <v>19</v>
      </c>
      <c r="K126" s="1" t="str">
        <f t="shared" si="30"/>
        <v>HY  19</v>
      </c>
    </row>
    <row r="127" spans="1:14" x14ac:dyDescent="0.3">
      <c r="B127" s="3"/>
      <c r="C127" s="1"/>
      <c r="D127" s="27"/>
      <c r="E127" s="1"/>
      <c r="F127" s="1"/>
      <c r="G127" s="1"/>
      <c r="H127" s="1"/>
      <c r="I127" s="3"/>
      <c r="J127" s="31"/>
    </row>
    <row r="128" spans="1:14" x14ac:dyDescent="0.3">
      <c r="B128" s="3"/>
      <c r="C128" s="1"/>
      <c r="D128" s="27"/>
      <c r="E128" s="1"/>
      <c r="F128" s="1"/>
      <c r="G128" s="1"/>
      <c r="H128" s="1"/>
      <c r="I128" s="3"/>
      <c r="J128" s="31"/>
    </row>
    <row r="129" spans="2:10" x14ac:dyDescent="0.3">
      <c r="B129" s="3"/>
      <c r="C129" s="1"/>
      <c r="D129" s="27"/>
      <c r="E129" s="1"/>
      <c r="F129" s="1"/>
      <c r="G129" s="1"/>
      <c r="H129" s="1"/>
      <c r="I129" s="3"/>
      <c r="J129" s="31"/>
    </row>
    <row r="130" spans="2:10" x14ac:dyDescent="0.3">
      <c r="B130" s="3"/>
      <c r="C130" s="1"/>
      <c r="D130" s="27"/>
      <c r="E130" s="1"/>
      <c r="F130" s="1"/>
      <c r="G130" s="1"/>
      <c r="H130" s="1"/>
      <c r="I130" s="3"/>
      <c r="J130" s="31"/>
    </row>
    <row r="131" spans="2:10" x14ac:dyDescent="0.3">
      <c r="B131" s="3"/>
      <c r="C131" s="1"/>
      <c r="D131" s="27"/>
      <c r="E131" s="1"/>
      <c r="F131" s="1"/>
      <c r="G131" s="1"/>
      <c r="H131" s="1"/>
      <c r="I131" s="3"/>
      <c r="J131" s="31"/>
    </row>
    <row r="132" spans="2:10" x14ac:dyDescent="0.3">
      <c r="B132" s="3"/>
      <c r="C132" s="1"/>
      <c r="D132" s="27"/>
      <c r="E132" s="1"/>
      <c r="F132" s="1"/>
      <c r="G132" s="1"/>
      <c r="H132" s="1"/>
      <c r="I132" s="3"/>
      <c r="J132" s="31"/>
    </row>
    <row r="133" spans="2:10" x14ac:dyDescent="0.3">
      <c r="B133" s="3"/>
      <c r="C133" s="1"/>
      <c r="D133" s="27"/>
      <c r="E133" s="1"/>
      <c r="F133" s="1"/>
      <c r="G133" s="1"/>
      <c r="H133" s="1"/>
      <c r="I133" s="3"/>
      <c r="J133" s="31"/>
    </row>
    <row r="134" spans="2:10" x14ac:dyDescent="0.3">
      <c r="B134" s="3"/>
      <c r="C134" s="1"/>
      <c r="D134" s="27"/>
      <c r="E134" s="1"/>
      <c r="F134" s="1"/>
      <c r="G134" s="1"/>
      <c r="H134" s="1"/>
      <c r="I134" s="3"/>
      <c r="J134" s="31"/>
    </row>
    <row r="135" spans="2:10" x14ac:dyDescent="0.3">
      <c r="B135" s="3"/>
      <c r="C135" s="1"/>
      <c r="D135" s="27"/>
      <c r="E135" s="1"/>
      <c r="F135" s="1"/>
      <c r="G135" s="1"/>
      <c r="H135" s="1"/>
      <c r="I135" s="3"/>
      <c r="J135" s="31"/>
    </row>
    <row r="136" spans="2:10" x14ac:dyDescent="0.3">
      <c r="B136" s="3"/>
      <c r="C136" s="1"/>
      <c r="D136" s="27"/>
      <c r="E136" s="1"/>
      <c r="F136" s="1"/>
      <c r="G136" s="1"/>
      <c r="H136" s="1"/>
      <c r="I136" s="3"/>
      <c r="J136" s="31"/>
    </row>
    <row r="137" spans="2:10" x14ac:dyDescent="0.3">
      <c r="B137" s="3"/>
      <c r="C137" s="1"/>
      <c r="D137" s="27"/>
      <c r="E137" s="1"/>
      <c r="F137" s="1"/>
      <c r="G137" s="1"/>
      <c r="H137" s="1"/>
      <c r="I137" s="3"/>
      <c r="J137" s="31"/>
    </row>
    <row r="138" spans="2:10" x14ac:dyDescent="0.3">
      <c r="B138" s="3"/>
      <c r="C138" s="1"/>
      <c r="D138" s="27"/>
      <c r="E138" s="1"/>
      <c r="F138" s="1"/>
      <c r="G138" s="1"/>
      <c r="H138" s="1"/>
      <c r="I138" s="3"/>
      <c r="J138" s="31"/>
    </row>
    <row r="139" spans="2:10" x14ac:dyDescent="0.3">
      <c r="B139" s="3"/>
      <c r="C139" s="1"/>
      <c r="D139" s="27"/>
      <c r="E139" s="1"/>
      <c r="F139" s="1"/>
      <c r="G139" s="1"/>
      <c r="H139" s="1"/>
      <c r="I139" s="3"/>
      <c r="J139" s="31"/>
    </row>
    <row r="140" spans="2:10" x14ac:dyDescent="0.3">
      <c r="B140" s="3"/>
      <c r="C140" s="1"/>
      <c r="D140" s="27"/>
      <c r="E140" s="1"/>
      <c r="F140" s="1"/>
      <c r="G140" s="1"/>
      <c r="H140" s="1"/>
      <c r="I140" s="3"/>
      <c r="J140" s="31"/>
    </row>
    <row r="141" spans="2:10" x14ac:dyDescent="0.3">
      <c r="B141" s="3"/>
      <c r="C141" s="1"/>
      <c r="D141" s="27"/>
      <c r="E141" s="1"/>
      <c r="F141" s="1"/>
      <c r="G141" s="1"/>
      <c r="H141" s="1"/>
      <c r="I141" s="3"/>
      <c r="J141" s="31"/>
    </row>
    <row r="142" spans="2:10" x14ac:dyDescent="0.3">
      <c r="B142" s="3"/>
      <c r="C142" s="1"/>
      <c r="D142" s="27"/>
      <c r="E142" s="1"/>
      <c r="F142" s="1"/>
      <c r="G142" s="1"/>
      <c r="H142" s="1"/>
      <c r="I142" s="3"/>
      <c r="J142" s="31"/>
    </row>
    <row r="143" spans="2:10" x14ac:dyDescent="0.3">
      <c r="B143" s="3"/>
      <c r="C143" s="1"/>
      <c r="D143" s="27"/>
      <c r="E143" s="1"/>
      <c r="F143" s="1"/>
      <c r="G143" s="1"/>
      <c r="H143" s="1"/>
      <c r="I143" s="3"/>
      <c r="J143" s="31"/>
    </row>
    <row r="144" spans="2:10" x14ac:dyDescent="0.3">
      <c r="B144" s="3"/>
      <c r="C144" s="1"/>
      <c r="D144" s="27"/>
      <c r="E144" s="1"/>
      <c r="F144" s="1"/>
      <c r="G144" s="1"/>
      <c r="H144" s="1"/>
      <c r="I144" s="3"/>
      <c r="J144" s="31"/>
    </row>
    <row r="145" spans="2:10" x14ac:dyDescent="0.3">
      <c r="B145" s="3"/>
      <c r="C145" s="1"/>
      <c r="D145" s="27"/>
      <c r="E145" s="1"/>
      <c r="F145" s="1"/>
      <c r="G145" s="1"/>
      <c r="H145" s="1"/>
      <c r="I145" s="3"/>
      <c r="J145" s="31"/>
    </row>
    <row r="146" spans="2:10" x14ac:dyDescent="0.3">
      <c r="B146" s="3"/>
      <c r="C146" s="1"/>
      <c r="D146" s="27"/>
      <c r="E146" s="1"/>
      <c r="F146" s="1"/>
      <c r="G146" s="1"/>
      <c r="H146" s="1"/>
      <c r="I146" s="3"/>
      <c r="J146" s="31"/>
    </row>
    <row r="147" spans="2:10" x14ac:dyDescent="0.3">
      <c r="B147" s="3"/>
      <c r="C147" s="1"/>
      <c r="D147" s="27"/>
      <c r="E147" s="1"/>
      <c r="F147" s="1"/>
      <c r="G147" s="1"/>
      <c r="H147" s="1"/>
      <c r="I147" s="3"/>
      <c r="J147" s="31"/>
    </row>
    <row r="148" spans="2:10" x14ac:dyDescent="0.3">
      <c r="B148" s="3"/>
      <c r="C148" s="1"/>
      <c r="D148" s="27"/>
      <c r="E148" s="1"/>
      <c r="F148" s="1"/>
      <c r="G148" s="1"/>
      <c r="H148" s="1"/>
      <c r="I148" s="3"/>
      <c r="J148" s="31"/>
    </row>
    <row r="149" spans="2:10" x14ac:dyDescent="0.3">
      <c r="B149" s="3"/>
      <c r="C149" s="1"/>
      <c r="D149" s="27"/>
      <c r="E149" s="1"/>
      <c r="F149" s="1"/>
      <c r="G149" s="1"/>
      <c r="H149" s="1"/>
      <c r="I149" s="3"/>
      <c r="J149" s="31"/>
    </row>
    <row r="150" spans="2:10" x14ac:dyDescent="0.3">
      <c r="B150" s="3"/>
      <c r="C150" s="1"/>
      <c r="D150" s="27"/>
      <c r="E150" s="1"/>
      <c r="F150" s="1"/>
      <c r="G150" s="1"/>
      <c r="H150" s="1"/>
      <c r="I150" s="3"/>
      <c r="J150" s="31"/>
    </row>
    <row r="151" spans="2:10" x14ac:dyDescent="0.3">
      <c r="B151" s="3"/>
      <c r="C151" s="1"/>
      <c r="D151" s="27"/>
      <c r="E151" s="1"/>
      <c r="F151" s="1"/>
      <c r="G151" s="1"/>
      <c r="H151" s="1"/>
      <c r="I151" s="3"/>
      <c r="J151" s="31"/>
    </row>
    <row r="152" spans="2:10" x14ac:dyDescent="0.3">
      <c r="B152" s="3"/>
      <c r="C152" s="1"/>
      <c r="D152" s="27"/>
      <c r="E152" s="1"/>
      <c r="F152" s="1"/>
      <c r="G152" s="1"/>
      <c r="H152" s="1"/>
      <c r="I152" s="3"/>
      <c r="J152" s="31"/>
    </row>
    <row r="153" spans="2:10" x14ac:dyDescent="0.3">
      <c r="B153" s="3"/>
      <c r="C153" s="1"/>
      <c r="D153" s="27"/>
      <c r="E153" s="1"/>
      <c r="F153" s="1"/>
      <c r="G153" s="1"/>
      <c r="H153" s="1"/>
      <c r="I153" s="3"/>
      <c r="J153" s="31"/>
    </row>
    <row r="154" spans="2:10" x14ac:dyDescent="0.3">
      <c r="B154" s="3"/>
      <c r="C154" s="1"/>
      <c r="D154" s="27"/>
      <c r="E154" s="1"/>
      <c r="F154" s="1"/>
      <c r="G154" s="1"/>
      <c r="H154" s="1"/>
      <c r="I154" s="3"/>
      <c r="J154" s="31"/>
    </row>
    <row r="155" spans="2:10" x14ac:dyDescent="0.3">
      <c r="B155" s="3"/>
      <c r="C155" s="1"/>
      <c r="D155" s="27"/>
      <c r="E155" s="1"/>
      <c r="F155" s="1"/>
      <c r="G155" s="1"/>
      <c r="H155" s="1"/>
      <c r="I155" s="3"/>
      <c r="J155" s="31"/>
    </row>
    <row r="156" spans="2:10" x14ac:dyDescent="0.3">
      <c r="B156" s="3"/>
      <c r="C156" s="1"/>
      <c r="D156" s="27"/>
      <c r="E156" s="1"/>
      <c r="F156" s="1"/>
      <c r="G156" s="1"/>
      <c r="H156" s="1"/>
      <c r="I156" s="3"/>
      <c r="J156" s="31"/>
    </row>
    <row r="157" spans="2:10" x14ac:dyDescent="0.3">
      <c r="B157" s="3"/>
      <c r="C157" s="1"/>
      <c r="D157" s="27"/>
      <c r="E157" s="1"/>
      <c r="F157" s="1"/>
      <c r="G157" s="1"/>
      <c r="H157" s="1"/>
      <c r="I157" s="3"/>
      <c r="J157" s="31"/>
    </row>
    <row r="158" spans="2:10" x14ac:dyDescent="0.3">
      <c r="B158" s="3"/>
      <c r="C158" s="1"/>
      <c r="D158" s="27"/>
      <c r="E158" s="1"/>
      <c r="F158" s="1"/>
      <c r="G158" s="1"/>
      <c r="H158" s="1"/>
      <c r="I158" s="3"/>
      <c r="J158" s="31"/>
    </row>
    <row r="159" spans="2:10" x14ac:dyDescent="0.3">
      <c r="B159" s="3"/>
      <c r="C159" s="1"/>
      <c r="D159" s="27"/>
      <c r="E159" s="1"/>
      <c r="F159" s="1"/>
      <c r="G159" s="1"/>
      <c r="H159" s="1"/>
      <c r="I159" s="3"/>
      <c r="J159" s="31"/>
    </row>
    <row r="160" spans="2:10" x14ac:dyDescent="0.3">
      <c r="B160" s="3"/>
      <c r="C160" s="1"/>
      <c r="D160" s="27"/>
      <c r="E160" s="1"/>
      <c r="F160" s="1"/>
      <c r="G160" s="1"/>
      <c r="H160" s="1"/>
      <c r="I160" s="3"/>
      <c r="J160" s="31"/>
    </row>
    <row r="161" spans="2:10" x14ac:dyDescent="0.3">
      <c r="B161" s="3"/>
      <c r="C161" s="1"/>
      <c r="D161" s="27"/>
      <c r="E161" s="1"/>
      <c r="F161" s="1"/>
      <c r="G161" s="1"/>
      <c r="H161" s="1"/>
      <c r="I161" s="3"/>
      <c r="J161" s="31"/>
    </row>
    <row r="162" spans="2:10" x14ac:dyDescent="0.3">
      <c r="B162" s="3"/>
      <c r="C162" s="1"/>
      <c r="D162" s="27"/>
      <c r="E162" s="1"/>
      <c r="F162" s="1"/>
      <c r="G162" s="1"/>
      <c r="H162" s="1"/>
      <c r="I162" s="3"/>
      <c r="J162" s="31"/>
    </row>
    <row r="163" spans="2:10" x14ac:dyDescent="0.3">
      <c r="B163" s="3"/>
      <c r="C163" s="1"/>
      <c r="D163" s="27"/>
      <c r="E163" s="1"/>
      <c r="F163" s="1"/>
      <c r="G163" s="1"/>
      <c r="H163" s="1"/>
      <c r="I163" s="3"/>
      <c r="J163" s="31"/>
    </row>
    <row r="164" spans="2:10" x14ac:dyDescent="0.3">
      <c r="B164" s="3"/>
      <c r="C164" s="1"/>
      <c r="D164" s="27"/>
      <c r="E164" s="1"/>
      <c r="F164" s="1"/>
      <c r="G164" s="1"/>
      <c r="H164" s="1"/>
      <c r="I164" s="3"/>
      <c r="J164" s="31"/>
    </row>
    <row r="165" spans="2:10" x14ac:dyDescent="0.3">
      <c r="B165" s="3"/>
      <c r="C165" s="1"/>
      <c r="D165" s="27"/>
      <c r="E165" s="1"/>
      <c r="F165" s="1"/>
      <c r="G165" s="1"/>
      <c r="H165" s="1"/>
      <c r="I165" s="3"/>
      <c r="J165" s="31"/>
    </row>
    <row r="166" spans="2:10" x14ac:dyDescent="0.3">
      <c r="B166" s="3"/>
      <c r="C166" s="1"/>
      <c r="D166" s="27"/>
      <c r="E166" s="1"/>
      <c r="F166" s="1"/>
      <c r="G166" s="1"/>
      <c r="H166" s="1"/>
      <c r="I166" s="3"/>
      <c r="J166" s="31"/>
    </row>
    <row r="167" spans="2:10" x14ac:dyDescent="0.3">
      <c r="B167" s="3"/>
      <c r="C167" s="1"/>
      <c r="D167" s="27"/>
      <c r="E167" s="1"/>
      <c r="F167" s="1"/>
      <c r="G167" s="1"/>
      <c r="H167" s="1"/>
      <c r="I167" s="3"/>
      <c r="J167" s="31"/>
    </row>
    <row r="168" spans="2:10" x14ac:dyDescent="0.3">
      <c r="B168" s="3"/>
      <c r="C168" s="1"/>
      <c r="D168" s="27"/>
      <c r="E168" s="1"/>
      <c r="F168" s="1"/>
      <c r="G168" s="1"/>
      <c r="H168" s="1"/>
      <c r="I168" s="3"/>
      <c r="J168" s="31"/>
    </row>
    <row r="169" spans="2:10" x14ac:dyDescent="0.3">
      <c r="B169" s="3"/>
      <c r="C169" s="1"/>
      <c r="D169" s="27"/>
      <c r="E169" s="1"/>
      <c r="F169" s="1"/>
      <c r="G169" s="1"/>
      <c r="H169" s="1"/>
      <c r="I169" s="3"/>
      <c r="J169" s="31"/>
    </row>
    <row r="170" spans="2:10" x14ac:dyDescent="0.3">
      <c r="B170" s="3"/>
      <c r="C170" s="1"/>
      <c r="D170" s="27"/>
      <c r="E170" s="1"/>
      <c r="F170" s="1"/>
      <c r="G170" s="1"/>
      <c r="H170" s="1"/>
      <c r="I170" s="3"/>
      <c r="J170" s="31"/>
    </row>
    <row r="171" spans="2:10" x14ac:dyDescent="0.3">
      <c r="B171" s="3"/>
      <c r="C171" s="1"/>
      <c r="D171" s="27"/>
      <c r="E171" s="1"/>
      <c r="F171" s="1"/>
      <c r="G171" s="1"/>
      <c r="H171" s="1"/>
      <c r="I171" s="3"/>
      <c r="J171" s="31"/>
    </row>
    <row r="172" spans="2:10" x14ac:dyDescent="0.3">
      <c r="B172" s="3"/>
      <c r="C172" s="1"/>
      <c r="D172" s="27"/>
      <c r="E172" s="1"/>
      <c r="F172" s="1"/>
      <c r="G172" s="1"/>
      <c r="H172" s="1"/>
      <c r="I172" s="3"/>
      <c r="J172" s="31"/>
    </row>
    <row r="173" spans="2:10" x14ac:dyDescent="0.3">
      <c r="B173" s="3"/>
      <c r="C173" s="1"/>
      <c r="D173" s="27"/>
      <c r="E173" s="1"/>
      <c r="F173" s="1"/>
      <c r="G173" s="1"/>
      <c r="H173" s="1"/>
      <c r="I173" s="3"/>
      <c r="J173" s="31"/>
    </row>
    <row r="174" spans="2:10" x14ac:dyDescent="0.3">
      <c r="B174" s="3"/>
      <c r="C174" s="1"/>
      <c r="D174" s="27"/>
      <c r="E174" s="1"/>
      <c r="F174" s="1"/>
      <c r="G174" s="1"/>
      <c r="H174" s="1"/>
      <c r="I174" s="3"/>
      <c r="J174" s="31"/>
    </row>
    <row r="175" spans="2:10" x14ac:dyDescent="0.3">
      <c r="B175" s="3"/>
      <c r="C175" s="1"/>
      <c r="D175" s="27"/>
      <c r="E175" s="1"/>
      <c r="F175" s="1"/>
      <c r="G175" s="1"/>
      <c r="H175" s="1"/>
      <c r="I175" s="3"/>
      <c r="J175" s="31"/>
    </row>
    <row r="176" spans="2:10" x14ac:dyDescent="0.3">
      <c r="B176" s="3"/>
      <c r="C176" s="1"/>
      <c r="D176" s="27"/>
      <c r="E176" s="1"/>
      <c r="F176" s="1"/>
      <c r="G176" s="1"/>
      <c r="H176" s="1"/>
      <c r="I176" s="3"/>
      <c r="J176" s="31"/>
    </row>
    <row r="177" spans="2:11" x14ac:dyDescent="0.3">
      <c r="B177" s="3"/>
      <c r="C177" s="1"/>
      <c r="D177" s="27"/>
      <c r="E177" s="1"/>
      <c r="F177" s="1"/>
      <c r="G177" s="1"/>
      <c r="H177" s="1"/>
      <c r="I177" s="3"/>
      <c r="J177" s="31"/>
    </row>
    <row r="178" spans="2:11" x14ac:dyDescent="0.3">
      <c r="B178" s="3"/>
      <c r="C178" s="1"/>
      <c r="D178" s="27"/>
      <c r="E178" s="1"/>
      <c r="F178" s="1"/>
      <c r="G178" s="1"/>
      <c r="H178" s="1"/>
      <c r="I178" s="3"/>
      <c r="J178" s="31"/>
    </row>
    <row r="179" spans="2:11" x14ac:dyDescent="0.3">
      <c r="B179" s="3"/>
      <c r="C179" s="1"/>
      <c r="D179" s="27"/>
      <c r="E179" s="1"/>
      <c r="F179" s="1"/>
      <c r="G179" s="1"/>
      <c r="H179" s="1"/>
      <c r="I179" s="3"/>
      <c r="J179" s="31"/>
    </row>
    <row r="180" spans="2:11" x14ac:dyDescent="0.3">
      <c r="B180" s="3"/>
      <c r="C180" s="1"/>
      <c r="D180" s="27"/>
      <c r="E180" s="1"/>
      <c r="F180" s="1"/>
      <c r="G180" s="1"/>
      <c r="H180" s="1"/>
      <c r="I180" s="3"/>
      <c r="J180" s="31"/>
    </row>
    <row r="181" spans="2:11" x14ac:dyDescent="0.3">
      <c r="B181" s="3"/>
      <c r="D181" s="4"/>
      <c r="E181" s="1"/>
      <c r="F181" s="1"/>
      <c r="G181" s="1"/>
      <c r="H181" s="1"/>
      <c r="I181" s="3"/>
      <c r="J181" s="16"/>
      <c r="K181" s="23"/>
    </row>
    <row r="182" spans="2:11" x14ac:dyDescent="0.3">
      <c r="B182" s="3"/>
      <c r="D182" s="4"/>
      <c r="E182" s="1"/>
      <c r="F182" s="1"/>
      <c r="G182" s="1"/>
      <c r="H182" s="1"/>
      <c r="I182" s="3"/>
      <c r="J182" s="16"/>
      <c r="K182" s="23"/>
    </row>
    <row r="183" spans="2:11" x14ac:dyDescent="0.3">
      <c r="B183" s="3"/>
      <c r="D183" s="4"/>
      <c r="E183" s="1"/>
      <c r="F183" s="1"/>
      <c r="G183" s="1"/>
      <c r="H183" s="1"/>
      <c r="I183" s="3"/>
      <c r="J183" s="16"/>
      <c r="K183" s="23"/>
    </row>
    <row r="184" spans="2:11" x14ac:dyDescent="0.3">
      <c r="B184" s="3"/>
      <c r="D184" s="4"/>
      <c r="E184" s="1"/>
      <c r="F184" s="1"/>
      <c r="G184" s="1"/>
      <c r="H184" s="1"/>
      <c r="I184" s="3"/>
      <c r="J184" s="16"/>
      <c r="K184" s="23"/>
    </row>
    <row r="185" spans="2:11" x14ac:dyDescent="0.3">
      <c r="B185" s="3"/>
      <c r="D185" s="4"/>
      <c r="E185" s="1"/>
      <c r="F185" s="1"/>
      <c r="G185" s="1"/>
      <c r="H185" s="1"/>
      <c r="I185" s="3"/>
      <c r="J185" s="16"/>
      <c r="K185" s="23"/>
    </row>
    <row r="186" spans="2:11" x14ac:dyDescent="0.3">
      <c r="B186" s="3"/>
      <c r="D186" s="4"/>
      <c r="E186" s="1"/>
      <c r="F186" s="1"/>
      <c r="G186" s="1"/>
      <c r="H186" s="1"/>
      <c r="I186" s="3"/>
      <c r="J186" s="16"/>
      <c r="K186" s="23"/>
    </row>
    <row r="187" spans="2:11" x14ac:dyDescent="0.3">
      <c r="B187" s="3"/>
      <c r="D187" s="4"/>
      <c r="E187" s="1"/>
      <c r="F187" s="1"/>
      <c r="G187" s="1"/>
      <c r="H187" s="1"/>
      <c r="I187" s="3"/>
      <c r="J187" s="16"/>
      <c r="K187" s="23"/>
    </row>
    <row r="188" spans="2:11" x14ac:dyDescent="0.3">
      <c r="B188" s="3"/>
      <c r="D188" s="4"/>
      <c r="E188" s="1"/>
      <c r="F188" s="1"/>
      <c r="G188" s="1"/>
      <c r="H188" s="1"/>
      <c r="I188" s="3"/>
      <c r="J188" s="16"/>
      <c r="K188" s="23"/>
    </row>
    <row r="189" spans="2:11" x14ac:dyDescent="0.3">
      <c r="B189" s="3"/>
      <c r="D189" s="4"/>
      <c r="E189" s="1"/>
      <c r="F189" s="1"/>
      <c r="G189" s="1"/>
      <c r="H189" s="1"/>
      <c r="I189" s="3"/>
      <c r="J189" s="16"/>
      <c r="K189" s="23"/>
    </row>
    <row r="190" spans="2:11" x14ac:dyDescent="0.3">
      <c r="B190" s="3"/>
      <c r="D190" s="4"/>
      <c r="E190" s="1"/>
      <c r="F190" s="1"/>
      <c r="G190" s="1"/>
      <c r="H190" s="1"/>
      <c r="I190" s="3"/>
      <c r="J190" s="16"/>
      <c r="K190" s="23"/>
    </row>
    <row r="191" spans="2:11" x14ac:dyDescent="0.3">
      <c r="B191" s="3"/>
      <c r="D191" s="4"/>
      <c r="E191" s="1"/>
      <c r="F191" s="1"/>
      <c r="G191" s="1"/>
      <c r="H191" s="1"/>
      <c r="I191" s="3"/>
      <c r="J191" s="16"/>
      <c r="K191" s="23"/>
    </row>
    <row r="192" spans="2:11" x14ac:dyDescent="0.3">
      <c r="B192" s="3"/>
      <c r="D192" s="4"/>
      <c r="E192" s="1"/>
      <c r="F192" s="1"/>
      <c r="G192" s="1"/>
      <c r="H192" s="1"/>
      <c r="I192" s="3"/>
      <c r="J192" s="16"/>
      <c r="K192" s="23"/>
    </row>
    <row r="193" spans="2:11" x14ac:dyDescent="0.3">
      <c r="B193" s="3"/>
      <c r="D193" s="4"/>
      <c r="E193" s="1"/>
      <c r="F193" s="1"/>
      <c r="G193" s="1"/>
      <c r="H193" s="1"/>
      <c r="I193" s="3"/>
      <c r="J193" s="16"/>
      <c r="K193" s="23"/>
    </row>
    <row r="194" spans="2:11" x14ac:dyDescent="0.3">
      <c r="B194" s="3"/>
      <c r="D194" s="4"/>
      <c r="E194" s="1"/>
      <c r="F194" s="1"/>
      <c r="G194" s="1"/>
      <c r="H194" s="1"/>
      <c r="I194" s="3"/>
      <c r="J194" s="16"/>
      <c r="K194" s="23"/>
    </row>
    <row r="195" spans="2:11" x14ac:dyDescent="0.3">
      <c r="B195" s="3"/>
      <c r="D195" s="4"/>
      <c r="E195" s="1"/>
      <c r="F195" s="1"/>
      <c r="G195" s="1"/>
      <c r="H195" s="1"/>
      <c r="I195" s="3"/>
      <c r="J195" s="16"/>
      <c r="K195" s="23"/>
    </row>
    <row r="196" spans="2:11" x14ac:dyDescent="0.3">
      <c r="B196" s="3"/>
      <c r="D196" s="4"/>
      <c r="E196" s="1"/>
      <c r="F196" s="1"/>
      <c r="G196" s="1"/>
      <c r="H196" s="1"/>
      <c r="I196" s="3"/>
      <c r="J196" s="16"/>
      <c r="K196" s="23"/>
    </row>
    <row r="197" spans="2:11" x14ac:dyDescent="0.3">
      <c r="B197" s="3"/>
      <c r="D197" s="4"/>
      <c r="E197" s="1"/>
      <c r="F197" s="1"/>
      <c r="G197" s="1"/>
      <c r="H197" s="1"/>
      <c r="I197" s="3"/>
      <c r="J197" s="16"/>
      <c r="K197" s="23"/>
    </row>
    <row r="198" spans="2:11" x14ac:dyDescent="0.3">
      <c r="B198" s="3"/>
      <c r="D198" s="4"/>
      <c r="E198" s="1"/>
      <c r="F198" s="1"/>
      <c r="G198" s="1"/>
      <c r="H198" s="1"/>
      <c r="I198" s="3"/>
      <c r="J198" s="16"/>
      <c r="K198" s="23"/>
    </row>
    <row r="199" spans="2:11" x14ac:dyDescent="0.3">
      <c r="B199" s="3"/>
      <c r="D199" s="4"/>
      <c r="E199" s="1"/>
      <c r="F199" s="1"/>
      <c r="G199" s="1"/>
      <c r="H199" s="1"/>
      <c r="I199" s="3"/>
      <c r="J199" s="16"/>
      <c r="K199" s="23"/>
    </row>
    <row r="200" spans="2:11" x14ac:dyDescent="0.3">
      <c r="B200" s="3"/>
      <c r="D200" s="4"/>
      <c r="E200" s="1"/>
      <c r="F200" s="1"/>
      <c r="G200" s="1"/>
      <c r="H200" s="1"/>
      <c r="I200" s="3"/>
      <c r="J200" s="16"/>
      <c r="K200" s="23"/>
    </row>
    <row r="201" spans="2:11" x14ac:dyDescent="0.3">
      <c r="B201" s="3"/>
      <c r="D201" s="4"/>
      <c r="E201" s="1"/>
      <c r="F201" s="1"/>
      <c r="G201" s="1"/>
      <c r="H201" s="1"/>
      <c r="I201" s="3"/>
      <c r="J201" s="16"/>
      <c r="K201" s="23"/>
    </row>
    <row r="202" spans="2:11" x14ac:dyDescent="0.3">
      <c r="B202" s="3"/>
      <c r="D202" s="4"/>
      <c r="E202" s="1"/>
      <c r="F202" s="1"/>
      <c r="G202" s="1"/>
      <c r="H202" s="1"/>
      <c r="I202" s="3"/>
      <c r="J202" s="16"/>
      <c r="K202" s="23"/>
    </row>
    <row r="203" spans="2:11" x14ac:dyDescent="0.3">
      <c r="B203" s="3"/>
      <c r="D203" s="4"/>
      <c r="E203" s="1"/>
      <c r="F203" s="1"/>
      <c r="G203" s="1"/>
      <c r="H203" s="1"/>
      <c r="I203" s="3"/>
      <c r="J203" s="16"/>
      <c r="K203" s="23"/>
    </row>
    <row r="204" spans="2:11" x14ac:dyDescent="0.3">
      <c r="B204" s="3"/>
      <c r="D204" s="4"/>
      <c r="E204" s="1"/>
      <c r="F204" s="1"/>
      <c r="G204" s="1"/>
      <c r="H204" s="1"/>
      <c r="I204" s="3"/>
      <c r="J204" s="16"/>
      <c r="K204" s="23"/>
    </row>
    <row r="205" spans="2:11" x14ac:dyDescent="0.3">
      <c r="B205" s="3"/>
      <c r="D205" s="4"/>
      <c r="E205" s="1"/>
      <c r="F205" s="1"/>
      <c r="G205" s="1"/>
      <c r="H205" s="1"/>
      <c r="I205" s="3"/>
      <c r="J205" s="16"/>
      <c r="K205" s="23"/>
    </row>
    <row r="206" spans="2:11" x14ac:dyDescent="0.3">
      <c r="B206" s="3"/>
      <c r="D206" s="4"/>
      <c r="E206" s="1"/>
      <c r="F206" s="1"/>
      <c r="G206" s="1"/>
      <c r="H206" s="1"/>
      <c r="I206" s="3"/>
      <c r="J206" s="16"/>
      <c r="K206" s="23"/>
    </row>
    <row r="207" spans="2:11" x14ac:dyDescent="0.3">
      <c r="B207" s="3"/>
      <c r="D207" s="4"/>
      <c r="E207" s="1"/>
      <c r="F207" s="1"/>
      <c r="G207" s="1"/>
      <c r="H207" s="1"/>
      <c r="I207" s="3"/>
      <c r="J207" s="16"/>
      <c r="K207" s="23"/>
    </row>
    <row r="208" spans="2:11" x14ac:dyDescent="0.3">
      <c r="B208" s="3"/>
      <c r="D208" s="4"/>
      <c r="E208" s="1"/>
      <c r="F208" s="1"/>
      <c r="G208" s="1"/>
      <c r="H208" s="1"/>
      <c r="I208" s="3"/>
      <c r="J208" s="16"/>
      <c r="K208" s="23"/>
    </row>
    <row r="209" spans="2:11" x14ac:dyDescent="0.3">
      <c r="B209" s="3"/>
      <c r="D209" s="4"/>
      <c r="E209" s="1"/>
      <c r="F209" s="1"/>
      <c r="G209" s="1"/>
      <c r="H209" s="1"/>
      <c r="I209" s="3"/>
      <c r="J209" s="16"/>
      <c r="K209" s="23"/>
    </row>
    <row r="210" spans="2:11" x14ac:dyDescent="0.3">
      <c r="B210" s="3"/>
      <c r="D210" s="4"/>
      <c r="E210" s="1"/>
      <c r="F210" s="1"/>
      <c r="G210" s="1"/>
      <c r="H210" s="1"/>
      <c r="I210" s="3"/>
      <c r="J210" s="16"/>
      <c r="K210" s="23"/>
    </row>
    <row r="211" spans="2:11" x14ac:dyDescent="0.3">
      <c r="B211" s="3"/>
      <c r="D211" s="4"/>
      <c r="E211" s="1"/>
      <c r="F211" s="1"/>
      <c r="G211" s="1"/>
      <c r="H211" s="1"/>
      <c r="I211" s="3"/>
      <c r="J211" s="16"/>
      <c r="K211" s="23"/>
    </row>
    <row r="212" spans="2:11" x14ac:dyDescent="0.3">
      <c r="B212" s="3"/>
      <c r="D212" s="4"/>
      <c r="E212" s="1"/>
      <c r="F212" s="1"/>
      <c r="G212" s="1"/>
      <c r="H212" s="1"/>
      <c r="I212" s="3"/>
      <c r="J212" s="16"/>
      <c r="K212" s="23"/>
    </row>
    <row r="213" spans="2:11" x14ac:dyDescent="0.3">
      <c r="B213" s="3"/>
      <c r="D213" s="4"/>
      <c r="E213" s="1"/>
      <c r="F213" s="1"/>
      <c r="G213" s="1"/>
      <c r="H213" s="1"/>
      <c r="I213" s="3"/>
      <c r="J213" s="16"/>
      <c r="K213" s="23"/>
    </row>
    <row r="214" spans="2:11" x14ac:dyDescent="0.3">
      <c r="B214" s="3"/>
      <c r="D214" s="4"/>
      <c r="E214" s="1"/>
      <c r="F214" s="1"/>
      <c r="G214" s="1"/>
      <c r="H214" s="1"/>
      <c r="I214" s="3"/>
      <c r="J214" s="16"/>
      <c r="K214" s="23"/>
    </row>
    <row r="215" spans="2:11" x14ac:dyDescent="0.3">
      <c r="B215" s="3"/>
      <c r="D215" s="4"/>
      <c r="E215" s="1"/>
      <c r="F215" s="1"/>
      <c r="G215" s="1"/>
      <c r="H215" s="1"/>
      <c r="I215" s="3"/>
      <c r="J215" s="16"/>
      <c r="K215" s="23"/>
    </row>
    <row r="216" spans="2:11" x14ac:dyDescent="0.3">
      <c r="B216" s="3"/>
      <c r="D216" s="4"/>
      <c r="E216" s="1"/>
      <c r="F216" s="1"/>
      <c r="G216" s="1"/>
      <c r="H216" s="1"/>
      <c r="I216" s="3"/>
      <c r="J216" s="16"/>
      <c r="K216" s="23"/>
    </row>
    <row r="217" spans="2:11" x14ac:dyDescent="0.3">
      <c r="B217" s="3"/>
      <c r="D217" s="4"/>
      <c r="E217" s="1"/>
      <c r="F217" s="1"/>
      <c r="G217" s="1"/>
      <c r="H217" s="1"/>
      <c r="I217" s="3"/>
      <c r="J217" s="16"/>
      <c r="K217" s="23"/>
    </row>
    <row r="218" spans="2:11" x14ac:dyDescent="0.3">
      <c r="B218" s="3"/>
      <c r="D218" s="4"/>
      <c r="E218" s="1"/>
      <c r="F218" s="1"/>
      <c r="G218" s="1"/>
      <c r="H218" s="1"/>
      <c r="I218" s="3"/>
      <c r="J218" s="16"/>
      <c r="K218" s="23"/>
    </row>
    <row r="219" spans="2:11" x14ac:dyDescent="0.3">
      <c r="B219" s="3"/>
      <c r="D219" s="4"/>
      <c r="E219" s="1"/>
      <c r="F219" s="1"/>
      <c r="G219" s="1"/>
      <c r="H219" s="1"/>
      <c r="I219" s="3"/>
      <c r="J219" s="16"/>
      <c r="K219" s="23"/>
    </row>
    <row r="220" spans="2:11" x14ac:dyDescent="0.3">
      <c r="B220" s="3"/>
      <c r="D220" s="4"/>
      <c r="E220" s="1"/>
      <c r="F220" s="1"/>
      <c r="G220" s="1"/>
      <c r="H220" s="1"/>
      <c r="I220" s="3"/>
      <c r="J220" s="16"/>
      <c r="K220" s="23"/>
    </row>
    <row r="221" spans="2:11" x14ac:dyDescent="0.3">
      <c r="B221" s="3"/>
      <c r="D221" s="4"/>
      <c r="E221" s="1"/>
      <c r="F221" s="1"/>
      <c r="G221" s="1"/>
      <c r="H221" s="1"/>
      <c r="I221" s="3"/>
      <c r="J221" s="16"/>
      <c r="K221" s="23"/>
    </row>
    <row r="222" spans="2:11" x14ac:dyDescent="0.3">
      <c r="B222" s="3"/>
      <c r="D222" s="4"/>
      <c r="E222" s="1"/>
      <c r="F222" s="1"/>
      <c r="G222" s="1"/>
      <c r="H222" s="1"/>
      <c r="I222" s="3"/>
      <c r="J222" s="16"/>
      <c r="K222" s="23"/>
    </row>
    <row r="223" spans="2:11" x14ac:dyDescent="0.3">
      <c r="B223" s="3"/>
      <c r="D223" s="4"/>
      <c r="E223" s="1"/>
      <c r="F223" s="1"/>
      <c r="G223" s="1"/>
      <c r="H223" s="1"/>
      <c r="I223" s="3"/>
      <c r="J223" s="16"/>
      <c r="K223" s="23"/>
    </row>
    <row r="224" spans="2:11" x14ac:dyDescent="0.3">
      <c r="B224" s="3"/>
      <c r="D224" s="4"/>
      <c r="E224" s="1"/>
      <c r="F224" s="1"/>
      <c r="G224" s="1"/>
      <c r="H224" s="1"/>
      <c r="I224" s="3"/>
      <c r="J224" s="16"/>
      <c r="K224" s="23"/>
    </row>
    <row r="225" spans="2:11" x14ac:dyDescent="0.3">
      <c r="B225" s="3"/>
      <c r="D225" s="4"/>
      <c r="E225" s="1"/>
      <c r="F225" s="1"/>
      <c r="G225" s="1"/>
      <c r="H225" s="1"/>
      <c r="I225" s="3"/>
      <c r="J225" s="16"/>
      <c r="K225" s="23"/>
    </row>
    <row r="226" spans="2:11" x14ac:dyDescent="0.3">
      <c r="B226" s="3"/>
      <c r="D226" s="4"/>
      <c r="E226" s="1"/>
      <c r="F226" s="1"/>
      <c r="G226" s="1"/>
      <c r="H226" s="1"/>
      <c r="I226" s="3"/>
      <c r="J226" s="16"/>
      <c r="K226" s="23"/>
    </row>
    <row r="227" spans="2:11" x14ac:dyDescent="0.3">
      <c r="B227" s="3"/>
      <c r="D227" s="4"/>
      <c r="E227" s="1"/>
      <c r="F227" s="1"/>
      <c r="G227" s="1"/>
      <c r="H227" s="1"/>
      <c r="I227" s="3"/>
      <c r="J227" s="16"/>
      <c r="K227" s="23"/>
    </row>
    <row r="228" spans="2:11" x14ac:dyDescent="0.3">
      <c r="B228" s="3"/>
      <c r="D228" s="4"/>
      <c r="E228" s="1"/>
      <c r="F228" s="1"/>
      <c r="G228" s="1"/>
      <c r="H228" s="1"/>
      <c r="I228" s="3"/>
      <c r="J228" s="16"/>
      <c r="K228" s="23"/>
    </row>
    <row r="229" spans="2:11" x14ac:dyDescent="0.3">
      <c r="B229" s="3"/>
      <c r="D229" s="4"/>
      <c r="E229" s="1"/>
      <c r="F229" s="1"/>
      <c r="G229" s="1"/>
      <c r="H229" s="1"/>
      <c r="I229" s="3"/>
      <c r="J229" s="16"/>
      <c r="K229" s="23"/>
    </row>
    <row r="230" spans="2:11" x14ac:dyDescent="0.3">
      <c r="B230" s="3"/>
      <c r="D230" s="4"/>
      <c r="E230" s="1"/>
      <c r="F230" s="1"/>
      <c r="G230" s="1"/>
      <c r="H230" s="1"/>
      <c r="I230" s="3"/>
      <c r="J230" s="16"/>
      <c r="K230" s="23"/>
    </row>
    <row r="231" spans="2:11" x14ac:dyDescent="0.3">
      <c r="B231" s="3"/>
      <c r="D231" s="4"/>
      <c r="E231" s="1"/>
      <c r="F231" s="1"/>
      <c r="G231" s="1"/>
      <c r="H231" s="1"/>
      <c r="I231" s="3"/>
      <c r="J231" s="16"/>
      <c r="K231" s="23"/>
    </row>
    <row r="232" spans="2:11" x14ac:dyDescent="0.3">
      <c r="B232" s="3"/>
      <c r="D232" s="4"/>
      <c r="E232" s="1"/>
      <c r="F232" s="1"/>
      <c r="G232" s="1"/>
      <c r="H232" s="1"/>
      <c r="I232" s="3"/>
      <c r="J232" s="16"/>
      <c r="K232" s="23"/>
    </row>
    <row r="233" spans="2:11" x14ac:dyDescent="0.3">
      <c r="B233" s="3"/>
      <c r="D233" s="4"/>
      <c r="E233" s="1"/>
      <c r="F233" s="1"/>
      <c r="G233" s="1"/>
      <c r="H233" s="1"/>
      <c r="I233" s="3"/>
      <c r="J233" s="16"/>
      <c r="K233" s="23"/>
    </row>
    <row r="234" spans="2:11" x14ac:dyDescent="0.3">
      <c r="B234" s="3"/>
      <c r="D234" s="4"/>
      <c r="E234" s="1"/>
      <c r="F234" s="1"/>
      <c r="G234" s="1"/>
      <c r="H234" s="1"/>
      <c r="I234" s="3"/>
      <c r="J234" s="16"/>
      <c r="K234" s="23"/>
    </row>
    <row r="235" spans="2:11" x14ac:dyDescent="0.3">
      <c r="B235" s="3"/>
      <c r="D235" s="4"/>
      <c r="E235" s="1"/>
      <c r="F235" s="1"/>
      <c r="G235" s="1"/>
      <c r="H235" s="1"/>
      <c r="I235" s="3"/>
      <c r="J235" s="16"/>
      <c r="K235" s="23"/>
    </row>
    <row r="236" spans="2:11" x14ac:dyDescent="0.3">
      <c r="B236" s="3"/>
      <c r="D236" s="4"/>
      <c r="E236" s="1"/>
      <c r="F236" s="1"/>
      <c r="G236" s="1"/>
      <c r="H236" s="1"/>
      <c r="I236" s="3"/>
      <c r="J236" s="16"/>
      <c r="K236" s="23"/>
    </row>
    <row r="237" spans="2:11" x14ac:dyDescent="0.3">
      <c r="B237" s="3"/>
      <c r="D237" s="4"/>
      <c r="E237" s="1"/>
      <c r="F237" s="1"/>
      <c r="G237" s="1"/>
      <c r="H237" s="1"/>
      <c r="I237" s="3"/>
      <c r="J237" s="16"/>
      <c r="K237" s="23"/>
    </row>
    <row r="238" spans="2:11" x14ac:dyDescent="0.3">
      <c r="B238" s="3"/>
      <c r="D238" s="4"/>
      <c r="E238" s="1"/>
      <c r="F238" s="1"/>
      <c r="G238" s="1"/>
      <c r="H238" s="1"/>
      <c r="I238" s="3"/>
      <c r="J238" s="16"/>
      <c r="K238" s="23"/>
    </row>
    <row r="239" spans="2:11" x14ac:dyDescent="0.3">
      <c r="B239" s="3"/>
      <c r="D239" s="4"/>
      <c r="E239" s="1"/>
      <c r="F239" s="1"/>
      <c r="G239" s="1"/>
      <c r="H239" s="1"/>
      <c r="I239" s="3"/>
      <c r="J239" s="16"/>
      <c r="K239" s="23"/>
    </row>
    <row r="240" spans="2:11" x14ac:dyDescent="0.3">
      <c r="B240" s="3"/>
      <c r="D240" s="4"/>
      <c r="E240" s="1"/>
      <c r="F240" s="1"/>
      <c r="G240" s="1"/>
      <c r="H240" s="1"/>
      <c r="I240" s="3"/>
      <c r="J240" s="16"/>
      <c r="K240" s="23"/>
    </row>
    <row r="241" spans="2:11" x14ac:dyDescent="0.3">
      <c r="B241" s="3"/>
      <c r="D241" s="4"/>
      <c r="E241" s="1"/>
      <c r="F241" s="1"/>
      <c r="G241" s="1"/>
      <c r="H241" s="1"/>
      <c r="I241" s="3"/>
      <c r="J241" s="16"/>
      <c r="K241" s="23"/>
    </row>
    <row r="242" spans="2:11" x14ac:dyDescent="0.3">
      <c r="B242" s="3"/>
      <c r="D242" s="4"/>
      <c r="E242" s="1"/>
      <c r="F242" s="1"/>
      <c r="G242" s="1"/>
      <c r="H242" s="1"/>
      <c r="I242" s="3"/>
      <c r="J242" s="16"/>
      <c r="K242" s="23"/>
    </row>
    <row r="243" spans="2:11" x14ac:dyDescent="0.3">
      <c r="B243" s="3"/>
      <c r="D243" s="4"/>
      <c r="E243" s="1"/>
      <c r="F243" s="1"/>
      <c r="G243" s="1"/>
      <c r="H243" s="1"/>
      <c r="I243" s="3"/>
      <c r="J243" s="16"/>
      <c r="K243" s="23"/>
    </row>
    <row r="244" spans="2:11" x14ac:dyDescent="0.3">
      <c r="B244" s="3"/>
      <c r="D244" s="4"/>
      <c r="E244" s="1"/>
      <c r="F244" s="1"/>
      <c r="G244" s="1"/>
      <c r="H244" s="1"/>
      <c r="I244" s="3"/>
      <c r="J244" s="16"/>
      <c r="K244" s="23"/>
    </row>
    <row r="245" spans="2:11" x14ac:dyDescent="0.3">
      <c r="B245" s="3"/>
      <c r="D245" s="4"/>
      <c r="E245" s="1"/>
      <c r="F245" s="1"/>
      <c r="G245" s="1"/>
      <c r="H245" s="1"/>
      <c r="I245" s="3"/>
      <c r="J245" s="16"/>
      <c r="K245" s="23"/>
    </row>
    <row r="246" spans="2:11" x14ac:dyDescent="0.3">
      <c r="B246" s="3"/>
      <c r="D246" s="4"/>
      <c r="E246" s="1"/>
      <c r="F246" s="1"/>
      <c r="G246" s="1"/>
      <c r="H246" s="1"/>
      <c r="I246" s="3"/>
      <c r="J246" s="16"/>
      <c r="K246" s="23"/>
    </row>
    <row r="247" spans="2:11" x14ac:dyDescent="0.3">
      <c r="B247" s="3"/>
      <c r="D247" s="4"/>
      <c r="E247" s="1"/>
      <c r="F247" s="1"/>
      <c r="G247" s="1"/>
      <c r="H247" s="1"/>
      <c r="I247" s="3"/>
      <c r="J247" s="16"/>
      <c r="K247" s="23"/>
    </row>
    <row r="248" spans="2:11" x14ac:dyDescent="0.3">
      <c r="B248" s="3"/>
      <c r="D248" s="4"/>
      <c r="E248" s="1"/>
      <c r="F248" s="1"/>
      <c r="G248" s="1"/>
      <c r="H248" s="1"/>
      <c r="I248" s="3"/>
      <c r="J248" s="16"/>
      <c r="K248" s="23"/>
    </row>
    <row r="249" spans="2:11" x14ac:dyDescent="0.3">
      <c r="B249" s="3"/>
      <c r="D249" s="4"/>
      <c r="E249" s="1"/>
      <c r="F249" s="1"/>
      <c r="G249" s="1"/>
      <c r="H249" s="1"/>
      <c r="I249" s="3"/>
      <c r="J249" s="16"/>
      <c r="K249" s="23"/>
    </row>
    <row r="250" spans="2:11" x14ac:dyDescent="0.3">
      <c r="B250" s="3"/>
      <c r="D250" s="4"/>
      <c r="E250" s="1"/>
      <c r="F250" s="1"/>
      <c r="G250" s="1"/>
      <c r="H250" s="1"/>
      <c r="I250" s="3"/>
      <c r="J250" s="16"/>
      <c r="K250" s="23"/>
    </row>
    <row r="251" spans="2:11" x14ac:dyDescent="0.3">
      <c r="B251" s="3"/>
      <c r="D251" s="4"/>
      <c r="E251" s="1"/>
      <c r="F251" s="1"/>
      <c r="G251" s="1"/>
      <c r="H251" s="1"/>
      <c r="I251" s="3"/>
      <c r="J251" s="16"/>
      <c r="K251" s="23"/>
    </row>
    <row r="252" spans="2:11" x14ac:dyDescent="0.3">
      <c r="B252" s="3"/>
      <c r="D252" s="4"/>
      <c r="E252" s="1"/>
      <c r="F252" s="1"/>
      <c r="G252" s="1"/>
      <c r="H252" s="1"/>
      <c r="I252" s="3"/>
      <c r="J252" s="16"/>
      <c r="K252" s="23"/>
    </row>
    <row r="253" spans="2:11" x14ac:dyDescent="0.3">
      <c r="B253" s="3"/>
      <c r="D253" s="4"/>
      <c r="E253" s="1"/>
      <c r="F253" s="1"/>
      <c r="G253" s="1"/>
      <c r="H253" s="1"/>
      <c r="I253" s="3"/>
      <c r="J253" s="16"/>
      <c r="K253" s="23"/>
    </row>
    <row r="254" spans="2:11" x14ac:dyDescent="0.3">
      <c r="B254" s="3"/>
      <c r="D254" s="4"/>
      <c r="E254" s="1"/>
      <c r="F254" s="1"/>
      <c r="G254" s="1"/>
      <c r="H254" s="1"/>
      <c r="I254" s="3"/>
      <c r="J254" s="16"/>
      <c r="K254" s="23"/>
    </row>
    <row r="255" spans="2:11" x14ac:dyDescent="0.3">
      <c r="B255" s="3"/>
      <c r="D255" s="4"/>
      <c r="E255" s="1"/>
      <c r="F255" s="1"/>
      <c r="G255" s="1"/>
      <c r="H255" s="1"/>
      <c r="I255" s="3"/>
      <c r="J255" s="16"/>
      <c r="K255" s="23"/>
    </row>
    <row r="256" spans="2:11" x14ac:dyDescent="0.3">
      <c r="B256" s="3"/>
      <c r="D256" s="4"/>
      <c r="E256" s="1"/>
      <c r="F256" s="1"/>
      <c r="G256" s="1"/>
      <c r="H256" s="1"/>
      <c r="I256" s="3"/>
      <c r="J256" s="16"/>
      <c r="K256" s="23"/>
    </row>
    <row r="257" spans="2:11" x14ac:dyDescent="0.3">
      <c r="B257" s="3"/>
      <c r="D257" s="4"/>
      <c r="E257" s="1"/>
      <c r="F257" s="1"/>
      <c r="G257" s="1"/>
      <c r="H257" s="1"/>
      <c r="I257" s="3"/>
      <c r="J257" s="16"/>
      <c r="K257" s="23"/>
    </row>
    <row r="258" spans="2:11" x14ac:dyDescent="0.3">
      <c r="B258" s="3"/>
      <c r="D258" s="4"/>
      <c r="E258" s="1"/>
      <c r="F258" s="1"/>
      <c r="G258" s="1"/>
      <c r="H258" s="1"/>
      <c r="I258" s="3"/>
      <c r="J258" s="16"/>
      <c r="K258" s="23"/>
    </row>
    <row r="259" spans="2:11" x14ac:dyDescent="0.3">
      <c r="B259" s="3"/>
      <c r="D259" s="4"/>
      <c r="E259" s="1"/>
      <c r="F259" s="1"/>
      <c r="G259" s="1"/>
      <c r="H259" s="1"/>
      <c r="I259" s="3"/>
      <c r="J259" s="16"/>
      <c r="K259" s="23"/>
    </row>
    <row r="260" spans="2:11" x14ac:dyDescent="0.3">
      <c r="B260" s="3"/>
      <c r="D260" s="4"/>
      <c r="E260" s="1"/>
      <c r="F260" s="1"/>
      <c r="G260" s="1"/>
      <c r="H260" s="1"/>
      <c r="I260" s="3"/>
      <c r="J260" s="16"/>
      <c r="K260" s="23"/>
    </row>
    <row r="261" spans="2:11" x14ac:dyDescent="0.3">
      <c r="B261" s="3"/>
      <c r="D261" s="4"/>
      <c r="E261" s="1"/>
      <c r="F261" s="1"/>
      <c r="G261" s="1"/>
      <c r="H261" s="1"/>
      <c r="I261" s="3"/>
      <c r="J261" s="16"/>
      <c r="K261" s="23"/>
    </row>
    <row r="262" spans="2:11" x14ac:dyDescent="0.3">
      <c r="B262" s="3"/>
      <c r="D262" s="4"/>
      <c r="E262" s="1"/>
      <c r="F262" s="1"/>
      <c r="G262" s="1"/>
      <c r="H262" s="1"/>
      <c r="I262" s="3"/>
      <c r="J262" s="16"/>
      <c r="K262" s="23"/>
    </row>
    <row r="263" spans="2:11" x14ac:dyDescent="0.3">
      <c r="B263" s="3"/>
      <c r="D263" s="4"/>
      <c r="E263" s="1"/>
      <c r="F263" s="1"/>
      <c r="G263" s="1"/>
      <c r="H263" s="1"/>
      <c r="I263" s="3"/>
      <c r="J263" s="16"/>
      <c r="K263" s="23"/>
    </row>
    <row r="264" spans="2:11" x14ac:dyDescent="0.3">
      <c r="B264" s="3"/>
      <c r="D264" s="4"/>
      <c r="E264" s="1"/>
      <c r="F264" s="1"/>
      <c r="G264" s="1"/>
      <c r="H264" s="1"/>
      <c r="I264" s="3"/>
      <c r="J264" s="16"/>
      <c r="K264" s="23"/>
    </row>
    <row r="265" spans="2:11" x14ac:dyDescent="0.3">
      <c r="B265" s="3"/>
      <c r="D265" s="4"/>
      <c r="E265" s="1"/>
      <c r="F265" s="1"/>
      <c r="G265" s="1"/>
      <c r="H265" s="1"/>
      <c r="I265" s="3"/>
      <c r="J265" s="16"/>
      <c r="K265" s="23"/>
    </row>
    <row r="266" spans="2:11" x14ac:dyDescent="0.3">
      <c r="B266" s="3"/>
      <c r="D266" s="4"/>
      <c r="E266" s="1"/>
      <c r="F266" s="1"/>
      <c r="G266" s="1"/>
      <c r="H266" s="1"/>
      <c r="I266" s="3"/>
      <c r="J266" s="16"/>
      <c r="K266" s="23"/>
    </row>
    <row r="267" spans="2:11" x14ac:dyDescent="0.3">
      <c r="B267" s="3"/>
      <c r="D267" s="4"/>
      <c r="E267" s="1"/>
      <c r="F267" s="1"/>
      <c r="G267" s="1"/>
      <c r="H267" s="1"/>
      <c r="I267" s="3"/>
      <c r="J267" s="16"/>
      <c r="K267" s="23"/>
    </row>
    <row r="268" spans="2:11" x14ac:dyDescent="0.3">
      <c r="B268" s="3"/>
      <c r="D268" s="4"/>
      <c r="E268" s="1"/>
      <c r="F268" s="1"/>
      <c r="G268" s="1"/>
      <c r="H268" s="1"/>
      <c r="I268" s="3"/>
      <c r="J268" s="16"/>
      <c r="K268" s="23"/>
    </row>
    <row r="269" spans="2:11" x14ac:dyDescent="0.3">
      <c r="B269" s="3"/>
      <c r="D269" s="4"/>
      <c r="E269" s="1"/>
      <c r="F269" s="1"/>
      <c r="G269" s="1"/>
      <c r="H269" s="1"/>
      <c r="I269" s="3"/>
      <c r="J269" s="16"/>
      <c r="K269" s="23"/>
    </row>
    <row r="270" spans="2:11" x14ac:dyDescent="0.3">
      <c r="B270" s="3"/>
      <c r="D270" s="4"/>
      <c r="E270" s="1"/>
      <c r="F270" s="1"/>
      <c r="G270" s="1"/>
      <c r="H270" s="1"/>
      <c r="I270" s="3"/>
      <c r="J270" s="16"/>
      <c r="K270" s="23"/>
    </row>
    <row r="271" spans="2:11" x14ac:dyDescent="0.3">
      <c r="B271" s="3"/>
      <c r="D271" s="4"/>
      <c r="E271" s="1"/>
      <c r="F271" s="1"/>
      <c r="G271" s="1"/>
      <c r="H271" s="1"/>
      <c r="I271" s="3"/>
      <c r="J271" s="16"/>
      <c r="K271" s="23"/>
    </row>
    <row r="272" spans="2:11" x14ac:dyDescent="0.3">
      <c r="B272" s="3"/>
      <c r="D272" s="4"/>
      <c r="E272" s="1"/>
      <c r="F272" s="1"/>
      <c r="G272" s="1"/>
      <c r="H272" s="1"/>
      <c r="I272" s="3"/>
      <c r="J272" s="16"/>
      <c r="K272" s="23"/>
    </row>
    <row r="273" spans="2:11" x14ac:dyDescent="0.3">
      <c r="B273" s="3"/>
      <c r="D273" s="4"/>
      <c r="E273" s="1"/>
      <c r="F273" s="1"/>
      <c r="G273" s="1"/>
      <c r="H273" s="1"/>
      <c r="I273" s="3"/>
      <c r="J273" s="16"/>
      <c r="K273" s="23"/>
    </row>
    <row r="274" spans="2:11" x14ac:dyDescent="0.3">
      <c r="B274" s="3"/>
      <c r="D274" s="4"/>
      <c r="E274" s="1"/>
      <c r="F274" s="1"/>
      <c r="G274" s="1"/>
      <c r="H274" s="1"/>
      <c r="I274" s="3"/>
      <c r="J274" s="16"/>
      <c r="K274" s="23"/>
    </row>
    <row r="275" spans="2:11" x14ac:dyDescent="0.3">
      <c r="B275" s="3"/>
      <c r="D275" s="4"/>
      <c r="E275" s="1"/>
      <c r="F275" s="1"/>
      <c r="G275" s="1"/>
      <c r="H275" s="1"/>
      <c r="I275" s="3"/>
      <c r="J275" s="16"/>
      <c r="K275" s="23"/>
    </row>
    <row r="276" spans="2:11" x14ac:dyDescent="0.3">
      <c r="B276" s="3"/>
      <c r="D276" s="4"/>
      <c r="E276" s="1"/>
      <c r="F276" s="1"/>
      <c r="G276" s="1"/>
      <c r="H276" s="1"/>
      <c r="I276" s="3"/>
      <c r="J276" s="16"/>
      <c r="K276" s="23"/>
    </row>
    <row r="277" spans="2:11" x14ac:dyDescent="0.3">
      <c r="B277" s="3"/>
      <c r="D277" s="4"/>
      <c r="E277" s="1"/>
      <c r="F277" s="1"/>
      <c r="G277" s="1"/>
      <c r="H277" s="1"/>
      <c r="I277" s="3"/>
      <c r="J277" s="16"/>
      <c r="K277" s="23"/>
    </row>
    <row r="278" spans="2:11" x14ac:dyDescent="0.3">
      <c r="B278" s="3"/>
      <c r="D278" s="4"/>
      <c r="E278" s="1"/>
      <c r="F278" s="1"/>
      <c r="G278" s="1"/>
      <c r="H278" s="1"/>
      <c r="I278" s="3"/>
      <c r="J278" s="16"/>
      <c r="K278" s="23"/>
    </row>
    <row r="279" spans="2:11" x14ac:dyDescent="0.3">
      <c r="B279" s="3"/>
      <c r="D279" s="4"/>
      <c r="E279" s="1"/>
      <c r="F279" s="1"/>
      <c r="G279" s="1"/>
      <c r="H279" s="1"/>
      <c r="I279" s="3"/>
      <c r="J279" s="16"/>
      <c r="K279" s="23"/>
    </row>
    <row r="280" spans="2:11" x14ac:dyDescent="0.3">
      <c r="B280" s="3"/>
      <c r="D280" s="4"/>
      <c r="E280" s="1"/>
      <c r="F280" s="1"/>
      <c r="G280" s="1"/>
      <c r="H280" s="1"/>
      <c r="I280" s="3"/>
      <c r="J280" s="16"/>
      <c r="K280" s="23"/>
    </row>
    <row r="281" spans="2:11" x14ac:dyDescent="0.3">
      <c r="B281" s="3"/>
      <c r="D281" s="4"/>
      <c r="E281" s="1"/>
      <c r="F281" s="1"/>
      <c r="G281" s="1"/>
      <c r="H281" s="1"/>
      <c r="I281" s="3"/>
      <c r="J281" s="16"/>
      <c r="K281" s="23"/>
    </row>
    <row r="282" spans="2:11" x14ac:dyDescent="0.3">
      <c r="B282" s="3"/>
      <c r="D282" s="4"/>
      <c r="E282" s="1"/>
      <c r="F282" s="1"/>
      <c r="G282" s="1"/>
      <c r="H282" s="1"/>
      <c r="I282" s="3"/>
      <c r="J282" s="16"/>
      <c r="K282" s="23"/>
    </row>
    <row r="283" spans="2:11" x14ac:dyDescent="0.3">
      <c r="B283" s="3"/>
      <c r="D283" s="4"/>
      <c r="E283" s="1"/>
      <c r="F283" s="1"/>
      <c r="G283" s="1"/>
      <c r="H283" s="1"/>
      <c r="I283" s="3"/>
      <c r="J283" s="16"/>
      <c r="K283" s="23"/>
    </row>
    <row r="284" spans="2:11" x14ac:dyDescent="0.3">
      <c r="B284" s="3"/>
      <c r="D284" s="4"/>
      <c r="E284" s="1"/>
      <c r="F284" s="1"/>
      <c r="G284" s="1"/>
      <c r="H284" s="1"/>
      <c r="I284" s="3"/>
      <c r="J284" s="16"/>
      <c r="K284" s="23"/>
    </row>
    <row r="285" spans="2:11" x14ac:dyDescent="0.3">
      <c r="B285" s="3"/>
      <c r="D285" s="4"/>
      <c r="E285" s="1"/>
      <c r="F285" s="1"/>
      <c r="G285" s="1"/>
      <c r="H285" s="1"/>
      <c r="I285" s="3"/>
      <c r="J285" s="16"/>
      <c r="K285" s="23"/>
    </row>
    <row r="286" spans="2:11" x14ac:dyDescent="0.3">
      <c r="B286" s="3"/>
      <c r="D286" s="4"/>
      <c r="E286" s="1"/>
      <c r="F286" s="1"/>
      <c r="G286" s="1"/>
      <c r="H286" s="1"/>
      <c r="I286" s="3"/>
      <c r="J286" s="16"/>
      <c r="K286" s="23"/>
    </row>
    <row r="287" spans="2:11" x14ac:dyDescent="0.3">
      <c r="B287" s="3"/>
      <c r="D287" s="4"/>
      <c r="E287" s="1"/>
      <c r="F287" s="1"/>
      <c r="G287" s="1"/>
      <c r="H287" s="1"/>
      <c r="I287" s="3"/>
      <c r="J287" s="16"/>
      <c r="K287" s="23"/>
    </row>
    <row r="288" spans="2:11" x14ac:dyDescent="0.3">
      <c r="B288" s="3"/>
      <c r="D288" s="4"/>
      <c r="E288" s="1"/>
      <c r="F288" s="1"/>
      <c r="G288" s="1"/>
      <c r="H288" s="1"/>
      <c r="I288" s="3"/>
      <c r="J288" s="16"/>
      <c r="K288" s="23"/>
    </row>
    <row r="289" spans="2:11" x14ac:dyDescent="0.3">
      <c r="B289" s="3"/>
      <c r="D289" s="4"/>
      <c r="E289" s="1"/>
      <c r="F289" s="1"/>
      <c r="G289" s="1"/>
      <c r="H289" s="1"/>
      <c r="I289" s="3"/>
      <c r="J289" s="16"/>
      <c r="K289" s="23"/>
    </row>
    <row r="290" spans="2:11" x14ac:dyDescent="0.3">
      <c r="B290" s="3"/>
      <c r="D290" s="4"/>
      <c r="E290" s="1"/>
      <c r="F290" s="1"/>
      <c r="G290" s="1"/>
      <c r="H290" s="1"/>
      <c r="I290" s="3"/>
      <c r="J290" s="16"/>
      <c r="K290" s="23"/>
    </row>
    <row r="291" spans="2:11" x14ac:dyDescent="0.3">
      <c r="B291" s="3"/>
      <c r="D291" s="4"/>
      <c r="E291" s="1"/>
      <c r="F291" s="1"/>
      <c r="G291" s="1"/>
      <c r="H291" s="1"/>
      <c r="I291" s="3"/>
      <c r="J291" s="16"/>
      <c r="K291" s="23"/>
    </row>
    <row r="292" spans="2:11" x14ac:dyDescent="0.3">
      <c r="B292" s="3"/>
      <c r="D292" s="4"/>
      <c r="E292" s="1"/>
      <c r="F292" s="1"/>
      <c r="G292" s="1"/>
      <c r="H292" s="1"/>
      <c r="I292" s="3"/>
      <c r="J292" s="16"/>
      <c r="K292" s="23"/>
    </row>
    <row r="293" spans="2:11" x14ac:dyDescent="0.3">
      <c r="B293" s="3"/>
      <c r="D293" s="4"/>
      <c r="E293" s="1"/>
      <c r="F293" s="1"/>
      <c r="G293" s="1"/>
      <c r="H293" s="1"/>
      <c r="I293" s="3"/>
      <c r="J293" s="16"/>
      <c r="K293" s="23"/>
    </row>
    <row r="294" spans="2:11" x14ac:dyDescent="0.3">
      <c r="B294" s="3"/>
      <c r="D294" s="4"/>
      <c r="E294" s="1"/>
      <c r="F294" s="1"/>
      <c r="G294" s="1"/>
      <c r="H294" s="1"/>
      <c r="I294" s="3"/>
      <c r="J294" s="16"/>
      <c r="K294" s="23"/>
    </row>
    <row r="295" spans="2:11" x14ac:dyDescent="0.3">
      <c r="B295" s="3"/>
      <c r="D295" s="4"/>
      <c r="E295" s="1"/>
      <c r="F295" s="1"/>
      <c r="G295" s="1"/>
      <c r="H295" s="1"/>
      <c r="I295" s="3"/>
      <c r="J295" s="16"/>
      <c r="K295" s="23"/>
    </row>
    <row r="296" spans="2:11" x14ac:dyDescent="0.3">
      <c r="B296" s="3"/>
      <c r="D296" s="4"/>
      <c r="E296" s="1"/>
      <c r="F296" s="1"/>
      <c r="G296" s="1"/>
      <c r="H296" s="1"/>
      <c r="I296" s="3"/>
      <c r="J296" s="16"/>
      <c r="K296" s="23"/>
    </row>
    <row r="297" spans="2:11" x14ac:dyDescent="0.3">
      <c r="B297" s="3"/>
      <c r="D297" s="4"/>
      <c r="E297" s="1"/>
      <c r="F297" s="1"/>
      <c r="G297" s="1"/>
      <c r="H297" s="1"/>
      <c r="I297" s="3"/>
      <c r="J297" s="16"/>
      <c r="K297" s="23"/>
    </row>
    <row r="298" spans="2:11" x14ac:dyDescent="0.3">
      <c r="B298" s="3"/>
      <c r="D298" s="4"/>
      <c r="E298" s="1"/>
      <c r="F298" s="1"/>
      <c r="G298" s="1"/>
      <c r="H298" s="1"/>
      <c r="I298" s="3"/>
      <c r="J298" s="16"/>
      <c r="K298" s="23"/>
    </row>
    <row r="299" spans="2:11" x14ac:dyDescent="0.3">
      <c r="B299" s="3"/>
      <c r="D299" s="4"/>
      <c r="E299" s="1"/>
      <c r="F299" s="1"/>
      <c r="G299" s="1"/>
      <c r="H299" s="1"/>
      <c r="I299" s="3"/>
      <c r="J299" s="16"/>
      <c r="K299" s="23"/>
    </row>
    <row r="300" spans="2:11" x14ac:dyDescent="0.3">
      <c r="B300" s="3"/>
      <c r="D300" s="4"/>
      <c r="E300" s="1"/>
      <c r="F300" s="1"/>
      <c r="G300" s="1"/>
      <c r="H300" s="1"/>
      <c r="I300" s="3"/>
      <c r="J300" s="16"/>
      <c r="K300" s="23"/>
    </row>
    <row r="301" spans="2:11" x14ac:dyDescent="0.3">
      <c r="B301" s="3"/>
      <c r="D301" s="4"/>
      <c r="E301" s="1"/>
      <c r="F301" s="1"/>
      <c r="G301" s="1"/>
      <c r="H301" s="1"/>
      <c r="I301" s="3"/>
      <c r="J301" s="16"/>
      <c r="K301" s="23"/>
    </row>
    <row r="302" spans="2:11" x14ac:dyDescent="0.3">
      <c r="B302" s="3"/>
      <c r="D302" s="4"/>
      <c r="E302" s="1"/>
      <c r="F302" s="1"/>
      <c r="G302" s="1"/>
      <c r="H302" s="1"/>
      <c r="I302" s="3"/>
      <c r="J302" s="16"/>
      <c r="K302" s="23"/>
    </row>
    <row r="303" spans="2:11" x14ac:dyDescent="0.3">
      <c r="B303" s="3"/>
      <c r="D303" s="4"/>
      <c r="E303" s="1"/>
      <c r="F303" s="1"/>
      <c r="G303" s="1"/>
      <c r="H303" s="1"/>
      <c r="I303" s="3"/>
      <c r="J303" s="16"/>
      <c r="K303" s="23"/>
    </row>
    <row r="304" spans="2:11" x14ac:dyDescent="0.3">
      <c r="B304" s="3"/>
      <c r="D304" s="4"/>
      <c r="E304" s="1"/>
      <c r="F304" s="1"/>
      <c r="G304" s="1"/>
      <c r="H304" s="1"/>
      <c r="I304" s="3"/>
      <c r="J304" s="16"/>
      <c r="K304" s="23"/>
    </row>
    <row r="305" spans="2:11" x14ac:dyDescent="0.3">
      <c r="B305" s="3"/>
      <c r="D305" s="4"/>
      <c r="E305" s="1"/>
      <c r="F305" s="1"/>
      <c r="G305" s="1"/>
      <c r="H305" s="1"/>
      <c r="I305" s="3"/>
      <c r="J305" s="16"/>
      <c r="K305" s="23"/>
    </row>
    <row r="306" spans="2:11" x14ac:dyDescent="0.3">
      <c r="B306" s="3"/>
      <c r="D306" s="4"/>
      <c r="E306" s="1"/>
      <c r="F306" s="1"/>
      <c r="G306" s="1"/>
      <c r="H306" s="1"/>
      <c r="I306" s="3"/>
      <c r="J306" s="16"/>
      <c r="K306" s="23"/>
    </row>
    <row r="307" spans="2:11" x14ac:dyDescent="0.3">
      <c r="B307" s="3"/>
      <c r="D307" s="4"/>
      <c r="E307" s="1"/>
      <c r="F307" s="1"/>
      <c r="G307" s="1"/>
      <c r="H307" s="1"/>
      <c r="I307" s="3"/>
      <c r="J307" s="16"/>
      <c r="K307" s="23"/>
    </row>
    <row r="308" spans="2:11" x14ac:dyDescent="0.3">
      <c r="B308" s="3"/>
      <c r="D308" s="4"/>
      <c r="E308" s="1"/>
      <c r="F308" s="1"/>
      <c r="G308" s="1"/>
      <c r="H308" s="1"/>
      <c r="I308" s="3"/>
      <c r="J308" s="16"/>
      <c r="K308" s="23"/>
    </row>
    <row r="309" spans="2:11" x14ac:dyDescent="0.3">
      <c r="B309" s="3"/>
      <c r="D309" s="4"/>
      <c r="E309" s="1"/>
      <c r="F309" s="1"/>
      <c r="G309" s="1"/>
      <c r="H309" s="1"/>
      <c r="I309" s="3"/>
      <c r="J309" s="16"/>
      <c r="K309" s="23"/>
    </row>
    <row r="310" spans="2:11" x14ac:dyDescent="0.3">
      <c r="B310" s="3"/>
      <c r="D310" s="4"/>
      <c r="E310" s="1"/>
      <c r="F310" s="1"/>
      <c r="G310" s="1"/>
      <c r="H310" s="1"/>
      <c r="I310" s="3"/>
      <c r="J310" s="16"/>
      <c r="K310" s="23"/>
    </row>
    <row r="311" spans="2:11" x14ac:dyDescent="0.3">
      <c r="B311" s="3"/>
      <c r="D311" s="4"/>
      <c r="E311" s="1"/>
      <c r="F311" s="1"/>
      <c r="G311" s="1"/>
      <c r="H311" s="1"/>
      <c r="I311" s="3"/>
      <c r="J311" s="16"/>
      <c r="K311" s="23"/>
    </row>
    <row r="312" spans="2:11" x14ac:dyDescent="0.3">
      <c r="B312" s="3"/>
      <c r="D312" s="4"/>
      <c r="E312" s="1"/>
      <c r="F312" s="1"/>
      <c r="G312" s="1"/>
      <c r="H312" s="1"/>
      <c r="I312" s="3"/>
      <c r="J312" s="16"/>
      <c r="K312" s="23"/>
    </row>
    <row r="313" spans="2:11" x14ac:dyDescent="0.3">
      <c r="B313" s="3"/>
      <c r="D313" s="4"/>
      <c r="E313" s="1"/>
      <c r="F313" s="1"/>
      <c r="G313" s="1"/>
      <c r="H313" s="1"/>
      <c r="I313" s="3"/>
      <c r="J313" s="16"/>
      <c r="K313" s="23"/>
    </row>
    <row r="314" spans="2:11" x14ac:dyDescent="0.3">
      <c r="B314" s="3"/>
      <c r="D314" s="4"/>
      <c r="E314" s="1"/>
      <c r="F314" s="1"/>
      <c r="G314" s="1"/>
      <c r="H314" s="1"/>
      <c r="I314" s="3"/>
      <c r="J314" s="16"/>
      <c r="K314" s="23"/>
    </row>
    <row r="315" spans="2:11" x14ac:dyDescent="0.3">
      <c r="B315" s="3"/>
      <c r="D315" s="4"/>
      <c r="E315" s="1"/>
      <c r="F315" s="1"/>
      <c r="G315" s="1"/>
      <c r="H315" s="1"/>
      <c r="I315" s="3"/>
      <c r="J315" s="16"/>
      <c r="K315" s="23"/>
    </row>
    <row r="316" spans="2:11" x14ac:dyDescent="0.3">
      <c r="B316" s="3"/>
      <c r="D316" s="4"/>
      <c r="E316" s="1"/>
      <c r="F316" s="1"/>
      <c r="G316" s="1"/>
      <c r="H316" s="1"/>
      <c r="I316" s="3"/>
      <c r="J316" s="16"/>
      <c r="K316" s="23"/>
    </row>
    <row r="317" spans="2:11" x14ac:dyDescent="0.3">
      <c r="B317" s="3"/>
      <c r="D317" s="4"/>
      <c r="E317" s="1"/>
      <c r="F317" s="1"/>
      <c r="G317" s="1"/>
      <c r="H317" s="1"/>
      <c r="I317" s="3"/>
      <c r="J317" s="16"/>
      <c r="K317" s="23"/>
    </row>
    <row r="318" spans="2:11" x14ac:dyDescent="0.3">
      <c r="B318" s="3"/>
      <c r="D318" s="4"/>
      <c r="E318" s="1"/>
      <c r="F318" s="1"/>
      <c r="G318" s="1"/>
      <c r="H318" s="1"/>
      <c r="I318" s="3"/>
      <c r="J318" s="16"/>
      <c r="K318" s="23"/>
    </row>
    <row r="319" spans="2:11" x14ac:dyDescent="0.3">
      <c r="B319" s="3"/>
      <c r="D319" s="4"/>
      <c r="E319" s="1"/>
      <c r="F319" s="1"/>
      <c r="G319" s="1"/>
      <c r="H319" s="1"/>
      <c r="I319" s="3"/>
      <c r="J319" s="16"/>
      <c r="K319" s="23"/>
    </row>
    <row r="320" spans="2:11" x14ac:dyDescent="0.3">
      <c r="B320" s="3"/>
      <c r="D320" s="4"/>
      <c r="E320" s="1"/>
      <c r="F320" s="1"/>
      <c r="G320" s="1"/>
      <c r="H320" s="1"/>
      <c r="I320" s="3"/>
      <c r="J320" s="16"/>
      <c r="K320" s="23"/>
    </row>
    <row r="321" spans="2:11" x14ac:dyDescent="0.3">
      <c r="B321" s="3"/>
      <c r="D321" s="4"/>
      <c r="E321" s="1"/>
      <c r="F321" s="1"/>
      <c r="G321" s="1"/>
      <c r="H321" s="1"/>
      <c r="I321" s="3"/>
      <c r="J321" s="16"/>
      <c r="K321" s="23"/>
    </row>
    <row r="322" spans="2:11" x14ac:dyDescent="0.3">
      <c r="B322" s="3"/>
      <c r="D322" s="4"/>
      <c r="E322" s="1"/>
      <c r="F322" s="1"/>
      <c r="G322" s="1"/>
      <c r="H322" s="1"/>
      <c r="I322" s="3"/>
      <c r="J322" s="16"/>
      <c r="K322" s="23"/>
    </row>
    <row r="323" spans="2:11" x14ac:dyDescent="0.3">
      <c r="B323" s="3"/>
      <c r="D323" s="4"/>
      <c r="E323" s="1"/>
      <c r="F323" s="1"/>
      <c r="G323" s="1"/>
      <c r="H323" s="1"/>
      <c r="I323" s="3"/>
      <c r="J323" s="16"/>
      <c r="K323" s="23"/>
    </row>
    <row r="324" spans="2:11" x14ac:dyDescent="0.3">
      <c r="B324" s="3"/>
      <c r="D324" s="4"/>
      <c r="E324" s="1"/>
      <c r="F324" s="1"/>
      <c r="G324" s="1"/>
      <c r="H324" s="1"/>
      <c r="I324" s="3"/>
      <c r="J324" s="16"/>
      <c r="K324" s="23"/>
    </row>
    <row r="325" spans="2:11" x14ac:dyDescent="0.3">
      <c r="B325" s="3"/>
      <c r="D325" s="4"/>
      <c r="E325" s="1"/>
      <c r="F325" s="1"/>
      <c r="G325" s="1"/>
      <c r="H325" s="1"/>
      <c r="I325" s="3"/>
      <c r="J325" s="16"/>
      <c r="K325" s="23"/>
    </row>
    <row r="326" spans="2:11" x14ac:dyDescent="0.3">
      <c r="B326" s="3"/>
      <c r="D326" s="4"/>
      <c r="E326" s="1"/>
      <c r="F326" s="1"/>
      <c r="G326" s="1"/>
      <c r="H326" s="1"/>
      <c r="I326" s="3"/>
      <c r="J326" s="16"/>
      <c r="K326" s="23"/>
    </row>
    <row r="327" spans="2:11" x14ac:dyDescent="0.3">
      <c r="B327" s="3"/>
      <c r="D327" s="4"/>
      <c r="E327" s="1"/>
      <c r="F327" s="1"/>
      <c r="G327" s="1"/>
      <c r="H327" s="1"/>
      <c r="I327" s="3"/>
      <c r="J327" s="16"/>
      <c r="K327" s="23"/>
    </row>
    <row r="328" spans="2:11" x14ac:dyDescent="0.3">
      <c r="B328" s="3"/>
      <c r="D328" s="4"/>
      <c r="E328" s="1"/>
      <c r="F328" s="1"/>
      <c r="G328" s="1"/>
      <c r="H328" s="1"/>
      <c r="I328" s="3"/>
      <c r="J328" s="16"/>
      <c r="K328" s="23"/>
    </row>
    <row r="329" spans="2:11" x14ac:dyDescent="0.3">
      <c r="B329" s="3"/>
      <c r="D329" s="4"/>
      <c r="E329" s="1"/>
      <c r="F329" s="1"/>
      <c r="G329" s="1"/>
      <c r="H329" s="1"/>
      <c r="I329" s="3"/>
      <c r="J329" s="16"/>
      <c r="K329" s="23"/>
    </row>
    <row r="330" spans="2:11" x14ac:dyDescent="0.3">
      <c r="B330" s="3"/>
      <c r="D330" s="4"/>
      <c r="E330" s="1"/>
      <c r="F330" s="1"/>
      <c r="G330" s="1"/>
      <c r="H330" s="1"/>
      <c r="I330" s="3"/>
      <c r="J330" s="16"/>
      <c r="K330" s="23"/>
    </row>
    <row r="331" spans="2:11" x14ac:dyDescent="0.3">
      <c r="B331" s="3"/>
      <c r="D331" s="4"/>
      <c r="E331" s="1"/>
      <c r="F331" s="1"/>
      <c r="G331" s="1"/>
      <c r="H331" s="1"/>
      <c r="I331" s="3"/>
      <c r="J331" s="16"/>
      <c r="K331" s="23"/>
    </row>
    <row r="332" spans="2:11" x14ac:dyDescent="0.3">
      <c r="B332" s="3"/>
      <c r="D332" s="4"/>
      <c r="E332" s="1"/>
      <c r="F332" s="1"/>
      <c r="G332" s="1"/>
      <c r="H332" s="1"/>
      <c r="I332" s="3"/>
      <c r="J332" s="16"/>
      <c r="K332" s="23"/>
    </row>
    <row r="333" spans="2:11" x14ac:dyDescent="0.3">
      <c r="B333" s="3"/>
      <c r="D333" s="4"/>
      <c r="E333" s="1"/>
      <c r="F333" s="1"/>
      <c r="G333" s="1"/>
      <c r="H333" s="1"/>
      <c r="I333" s="3"/>
      <c r="J333" s="16"/>
      <c r="K333" s="23"/>
    </row>
    <row r="334" spans="2:11" x14ac:dyDescent="0.3">
      <c r="B334" s="3"/>
      <c r="D334" s="4"/>
      <c r="E334" s="1"/>
      <c r="F334" s="1"/>
      <c r="G334" s="1"/>
      <c r="H334" s="1"/>
      <c r="I334" s="3"/>
      <c r="J334" s="16"/>
      <c r="K334" s="23"/>
    </row>
    <row r="335" spans="2:11" x14ac:dyDescent="0.3">
      <c r="B335" s="3"/>
      <c r="D335" s="4"/>
      <c r="E335" s="1"/>
      <c r="F335" s="1"/>
      <c r="G335" s="1"/>
      <c r="H335" s="1"/>
      <c r="I335" s="3"/>
      <c r="J335" s="16"/>
      <c r="K335" s="23"/>
    </row>
    <row r="336" spans="2:11" x14ac:dyDescent="0.3">
      <c r="B336" s="3"/>
      <c r="D336" s="4"/>
      <c r="E336" s="1"/>
      <c r="F336" s="1"/>
      <c r="G336" s="1"/>
      <c r="H336" s="1"/>
      <c r="I336" s="3"/>
      <c r="J336" s="16"/>
      <c r="K336" s="23"/>
    </row>
    <row r="337" spans="2:11" x14ac:dyDescent="0.3">
      <c r="B337" s="3"/>
      <c r="D337" s="4"/>
      <c r="E337" s="1"/>
      <c r="F337" s="1"/>
      <c r="G337" s="1"/>
      <c r="H337" s="1"/>
      <c r="I337" s="3"/>
      <c r="J337" s="16"/>
      <c r="K337" s="23"/>
    </row>
    <row r="338" spans="2:11" x14ac:dyDescent="0.3">
      <c r="B338" s="3"/>
      <c r="D338" s="4"/>
      <c r="E338" s="1"/>
      <c r="F338" s="1"/>
      <c r="G338" s="1"/>
      <c r="H338" s="1"/>
      <c r="I338" s="3"/>
      <c r="J338" s="16"/>
      <c r="K338" s="23"/>
    </row>
    <row r="339" spans="2:11" x14ac:dyDescent="0.3">
      <c r="B339" s="3"/>
      <c r="D339" s="4"/>
      <c r="E339" s="1"/>
      <c r="F339" s="1"/>
      <c r="G339" s="1"/>
      <c r="H339" s="1"/>
      <c r="I339" s="3"/>
      <c r="J339" s="16"/>
      <c r="K339" s="23"/>
    </row>
    <row r="340" spans="2:11" x14ac:dyDescent="0.3">
      <c r="B340" s="3"/>
      <c r="D340" s="4"/>
      <c r="E340" s="1"/>
      <c r="F340" s="1"/>
      <c r="G340" s="1"/>
      <c r="H340" s="1"/>
      <c r="I340" s="3"/>
      <c r="J340" s="16"/>
      <c r="K340" s="23"/>
    </row>
    <row r="341" spans="2:11" x14ac:dyDescent="0.3">
      <c r="B341" s="3"/>
      <c r="D341" s="4"/>
      <c r="E341" s="1"/>
      <c r="F341" s="1"/>
      <c r="G341" s="1"/>
      <c r="H341" s="1"/>
      <c r="I341" s="3"/>
      <c r="J341" s="16"/>
      <c r="K341" s="23"/>
    </row>
    <row r="342" spans="2:11" x14ac:dyDescent="0.3">
      <c r="B342" s="3"/>
      <c r="D342" s="4"/>
      <c r="E342" s="1"/>
      <c r="F342" s="1"/>
      <c r="G342" s="1"/>
      <c r="H342" s="1"/>
      <c r="I342" s="3"/>
      <c r="J342" s="16"/>
      <c r="K342" s="23"/>
    </row>
    <row r="343" spans="2:11" x14ac:dyDescent="0.3">
      <c r="B343" s="3"/>
      <c r="D343" s="4"/>
      <c r="E343" s="1"/>
      <c r="F343" s="1"/>
      <c r="G343" s="1"/>
      <c r="H343" s="1"/>
      <c r="I343" s="3"/>
      <c r="J343" s="16"/>
      <c r="K343" s="23"/>
    </row>
    <row r="344" spans="2:11" x14ac:dyDescent="0.3">
      <c r="B344" s="3"/>
      <c r="D344" s="4"/>
      <c r="E344" s="1"/>
      <c r="F344" s="1"/>
      <c r="G344" s="1"/>
      <c r="H344" s="1"/>
      <c r="I344" s="3"/>
      <c r="J344" s="16"/>
      <c r="K344" s="23"/>
    </row>
    <row r="345" spans="2:11" x14ac:dyDescent="0.3">
      <c r="B345" s="3"/>
      <c r="D345" s="4"/>
      <c r="E345" s="1"/>
      <c r="F345" s="1"/>
      <c r="G345" s="1"/>
      <c r="H345" s="1"/>
      <c r="I345" s="3"/>
      <c r="J345" s="16"/>
      <c r="K345" s="23"/>
    </row>
    <row r="346" spans="2:11" x14ac:dyDescent="0.3">
      <c r="B346" s="3"/>
      <c r="D346" s="4"/>
      <c r="E346" s="1"/>
      <c r="F346" s="1"/>
      <c r="G346" s="1"/>
      <c r="H346" s="1"/>
      <c r="I346" s="3"/>
      <c r="J346" s="16"/>
      <c r="K346" s="23"/>
    </row>
    <row r="347" spans="2:11" x14ac:dyDescent="0.3">
      <c r="B347" s="3"/>
      <c r="D347" s="4"/>
      <c r="E347" s="1"/>
      <c r="F347" s="1"/>
      <c r="G347" s="1"/>
      <c r="H347" s="1"/>
      <c r="I347" s="3"/>
      <c r="J347" s="16"/>
      <c r="K347" s="23"/>
    </row>
    <row r="348" spans="2:11" x14ac:dyDescent="0.3">
      <c r="B348" s="3"/>
      <c r="D348" s="4"/>
      <c r="E348" s="1"/>
      <c r="F348" s="1"/>
      <c r="G348" s="1"/>
      <c r="H348" s="1"/>
      <c r="I348" s="3"/>
      <c r="J348" s="16"/>
      <c r="K348" s="23"/>
    </row>
    <row r="349" spans="2:11" x14ac:dyDescent="0.3">
      <c r="B349" s="3"/>
      <c r="D349" s="4"/>
      <c r="E349" s="1"/>
      <c r="F349" s="1"/>
      <c r="G349" s="1"/>
      <c r="H349" s="1"/>
      <c r="I349" s="3"/>
      <c r="J349" s="16"/>
      <c r="K349" s="23"/>
    </row>
    <row r="350" spans="2:11" x14ac:dyDescent="0.3">
      <c r="B350" s="3"/>
      <c r="D350" s="4"/>
      <c r="E350" s="1"/>
      <c r="F350" s="1"/>
      <c r="G350" s="1"/>
      <c r="H350" s="1"/>
      <c r="I350" s="3"/>
      <c r="J350" s="16"/>
      <c r="K350" s="23"/>
    </row>
    <row r="351" spans="2:11" x14ac:dyDescent="0.3">
      <c r="B351" s="3"/>
      <c r="D351" s="4"/>
      <c r="E351" s="1"/>
      <c r="F351" s="1"/>
      <c r="G351" s="1"/>
      <c r="H351" s="1"/>
      <c r="I351" s="3"/>
      <c r="J351" s="16"/>
      <c r="K351" s="23"/>
    </row>
    <row r="352" spans="2:11" x14ac:dyDescent="0.3">
      <c r="B352" s="3"/>
      <c r="D352" s="4"/>
      <c r="E352" s="1"/>
      <c r="F352" s="1"/>
      <c r="G352" s="1"/>
      <c r="H352" s="1"/>
      <c r="I352" s="3"/>
      <c r="J352" s="16"/>
      <c r="K352" s="23"/>
    </row>
    <row r="353" spans="2:11" x14ac:dyDescent="0.3">
      <c r="B353" s="3"/>
      <c r="D353" s="4"/>
      <c r="E353" s="1"/>
      <c r="F353" s="1"/>
      <c r="G353" s="1"/>
      <c r="H353" s="1"/>
      <c r="I353" s="3"/>
      <c r="J353" s="16"/>
      <c r="K353" s="23"/>
    </row>
    <row r="356" spans="2:11" x14ac:dyDescent="0.3">
      <c r="B356" s="75" t="s">
        <v>259</v>
      </c>
      <c r="C356" s="75"/>
      <c r="D356" s="75"/>
      <c r="E356" s="75"/>
      <c r="F356" s="75"/>
      <c r="G356" s="75"/>
      <c r="H356" s="5"/>
      <c r="I356" s="5"/>
      <c r="J356" s="5"/>
      <c r="K356" s="7"/>
    </row>
    <row r="357" spans="2:11" x14ac:dyDescent="0.3">
      <c r="B357" s="3"/>
      <c r="H357"/>
      <c r="I357" s="3"/>
    </row>
    <row r="358" spans="2:11" x14ac:dyDescent="0.3">
      <c r="B358" s="6" t="s">
        <v>212</v>
      </c>
      <c r="C358" s="6" t="s">
        <v>214</v>
      </c>
      <c r="D358" s="5" t="s">
        <v>200</v>
      </c>
      <c r="H358"/>
      <c r="I358" s="6"/>
    </row>
    <row r="359" spans="2:11" x14ac:dyDescent="0.3">
      <c r="B359" s="3">
        <v>1</v>
      </c>
      <c r="C359" s="3">
        <v>296</v>
      </c>
      <c r="D359" t="s">
        <v>1271</v>
      </c>
      <c r="H359"/>
      <c r="I359" s="3"/>
    </row>
    <row r="360" spans="2:11" x14ac:dyDescent="0.3">
      <c r="B360" s="3">
        <f>+B359+1</f>
        <v>2</v>
      </c>
      <c r="C360" s="3">
        <v>290</v>
      </c>
      <c r="D360" t="s">
        <v>1272</v>
      </c>
      <c r="E360" t="s">
        <v>1392</v>
      </c>
      <c r="H360"/>
      <c r="I360" s="3"/>
    </row>
    <row r="361" spans="2:11" x14ac:dyDescent="0.3">
      <c r="B361" s="3">
        <f t="shared" ref="B361:B424" si="32">+B360+1</f>
        <v>3</v>
      </c>
      <c r="C361" s="3">
        <v>302</v>
      </c>
      <c r="D361" t="s">
        <v>1273</v>
      </c>
      <c r="H361"/>
      <c r="I361" s="3"/>
    </row>
    <row r="362" spans="2:11" x14ac:dyDescent="0.3">
      <c r="B362" s="3">
        <f t="shared" si="32"/>
        <v>4</v>
      </c>
      <c r="C362" s="3">
        <v>295</v>
      </c>
      <c r="D362" t="s">
        <v>1274</v>
      </c>
      <c r="H362"/>
      <c r="I362" s="3"/>
    </row>
    <row r="363" spans="2:11" x14ac:dyDescent="0.3">
      <c r="B363" s="3">
        <f t="shared" si="32"/>
        <v>5</v>
      </c>
      <c r="C363" s="3">
        <v>303</v>
      </c>
      <c r="D363" t="s">
        <v>1275</v>
      </c>
      <c r="H363"/>
      <c r="I363" s="3"/>
    </row>
    <row r="364" spans="2:11" x14ac:dyDescent="0.3">
      <c r="B364" s="3">
        <f t="shared" si="32"/>
        <v>6</v>
      </c>
      <c r="C364" s="3">
        <v>294</v>
      </c>
      <c r="D364" t="s">
        <v>423</v>
      </c>
      <c r="H364"/>
      <c r="I364" s="3"/>
    </row>
    <row r="365" spans="2:11" x14ac:dyDescent="0.3">
      <c r="B365" s="3">
        <f t="shared" si="32"/>
        <v>7</v>
      </c>
      <c r="C365" s="3">
        <v>292</v>
      </c>
      <c r="D365" t="s">
        <v>1276</v>
      </c>
      <c r="H365"/>
      <c r="I365" s="3"/>
    </row>
    <row r="366" spans="2:11" x14ac:dyDescent="0.3">
      <c r="B366" s="3">
        <f t="shared" si="32"/>
        <v>8</v>
      </c>
      <c r="C366" s="3">
        <v>300</v>
      </c>
      <c r="D366" t="s">
        <v>1277</v>
      </c>
      <c r="H366"/>
      <c r="I366" s="3"/>
    </row>
    <row r="367" spans="2:11" x14ac:dyDescent="0.3">
      <c r="B367" s="3">
        <f t="shared" si="32"/>
        <v>9</v>
      </c>
      <c r="C367" s="3">
        <v>299</v>
      </c>
      <c r="D367" t="s">
        <v>1278</v>
      </c>
      <c r="H367"/>
      <c r="I367" s="3"/>
    </row>
    <row r="368" spans="2:11" x14ac:dyDescent="0.3">
      <c r="B368" s="3">
        <f t="shared" si="32"/>
        <v>10</v>
      </c>
      <c r="C368" s="3">
        <v>297</v>
      </c>
      <c r="D368" t="s">
        <v>1279</v>
      </c>
      <c r="H368"/>
      <c r="I368" s="3"/>
    </row>
    <row r="369" spans="2:9" customFormat="1" x14ac:dyDescent="0.3">
      <c r="B369" s="3">
        <f t="shared" si="32"/>
        <v>11</v>
      </c>
      <c r="C369" s="3">
        <v>291</v>
      </c>
      <c r="D369" t="s">
        <v>1280</v>
      </c>
      <c r="I369" s="3"/>
    </row>
    <row r="370" spans="2:9" customFormat="1" x14ac:dyDescent="0.3">
      <c r="B370" s="3">
        <f t="shared" si="32"/>
        <v>12</v>
      </c>
      <c r="C370" s="3">
        <v>324</v>
      </c>
      <c r="D370" t="s">
        <v>1281</v>
      </c>
      <c r="I370" s="3"/>
    </row>
    <row r="371" spans="2:9" customFormat="1" x14ac:dyDescent="0.3">
      <c r="B371" s="3">
        <f t="shared" si="32"/>
        <v>13</v>
      </c>
      <c r="C371" s="3">
        <v>436</v>
      </c>
      <c r="D371" t="s">
        <v>1282</v>
      </c>
      <c r="I371" s="3"/>
    </row>
    <row r="372" spans="2:9" customFormat="1" x14ac:dyDescent="0.3">
      <c r="B372" s="3">
        <f t="shared" si="32"/>
        <v>14</v>
      </c>
      <c r="C372" s="3">
        <v>301</v>
      </c>
      <c r="D372" t="s">
        <v>1283</v>
      </c>
      <c r="I372" s="3"/>
    </row>
    <row r="373" spans="2:9" customFormat="1" x14ac:dyDescent="0.3">
      <c r="B373" s="3">
        <f t="shared" si="32"/>
        <v>15</v>
      </c>
      <c r="C373" s="3">
        <v>334</v>
      </c>
      <c r="D373" t="s">
        <v>1284</v>
      </c>
      <c r="I373" s="3"/>
    </row>
    <row r="374" spans="2:9" customFormat="1" x14ac:dyDescent="0.3">
      <c r="B374" s="3">
        <f t="shared" si="32"/>
        <v>16</v>
      </c>
      <c r="C374" s="3">
        <v>326</v>
      </c>
      <c r="D374" t="s">
        <v>1285</v>
      </c>
      <c r="I374" s="3"/>
    </row>
    <row r="375" spans="2:9" customFormat="1" x14ac:dyDescent="0.3">
      <c r="B375" s="3">
        <f t="shared" si="32"/>
        <v>17</v>
      </c>
      <c r="C375" s="3">
        <v>413</v>
      </c>
      <c r="D375" t="s">
        <v>1286</v>
      </c>
      <c r="I375" s="3"/>
    </row>
    <row r="376" spans="2:9" customFormat="1" x14ac:dyDescent="0.3">
      <c r="B376" s="3">
        <f t="shared" si="32"/>
        <v>18</v>
      </c>
      <c r="C376" s="3">
        <v>335</v>
      </c>
      <c r="D376" t="s">
        <v>1287</v>
      </c>
      <c r="I376" s="3"/>
    </row>
    <row r="377" spans="2:9" customFormat="1" x14ac:dyDescent="0.3">
      <c r="B377" s="3">
        <f t="shared" si="32"/>
        <v>19</v>
      </c>
      <c r="C377" s="3">
        <v>428</v>
      </c>
      <c r="D377" t="s">
        <v>1288</v>
      </c>
      <c r="I377" s="3"/>
    </row>
    <row r="378" spans="2:9" customFormat="1" x14ac:dyDescent="0.3">
      <c r="B378" s="3">
        <f t="shared" si="32"/>
        <v>20</v>
      </c>
      <c r="C378" s="3">
        <v>351</v>
      </c>
      <c r="D378" t="s">
        <v>1289</v>
      </c>
      <c r="I378" s="3"/>
    </row>
    <row r="379" spans="2:9" customFormat="1" x14ac:dyDescent="0.3">
      <c r="B379" s="3">
        <f t="shared" si="32"/>
        <v>21</v>
      </c>
      <c r="C379" s="3">
        <v>433</v>
      </c>
      <c r="D379" t="s">
        <v>1290</v>
      </c>
      <c r="I379" s="3"/>
    </row>
    <row r="380" spans="2:9" customFormat="1" x14ac:dyDescent="0.3">
      <c r="B380" s="3">
        <f t="shared" si="32"/>
        <v>22</v>
      </c>
      <c r="C380" s="3">
        <v>409</v>
      </c>
      <c r="D380" t="s">
        <v>1291</v>
      </c>
      <c r="I380" s="3"/>
    </row>
    <row r="381" spans="2:9" customFormat="1" x14ac:dyDescent="0.3">
      <c r="B381" s="3">
        <f t="shared" si="32"/>
        <v>23</v>
      </c>
      <c r="C381" s="3">
        <v>395</v>
      </c>
      <c r="D381" t="s">
        <v>1292</v>
      </c>
      <c r="I381" s="3"/>
    </row>
    <row r="382" spans="2:9" customFormat="1" x14ac:dyDescent="0.3">
      <c r="B382" s="3">
        <f t="shared" si="32"/>
        <v>24</v>
      </c>
      <c r="C382" s="3">
        <v>412</v>
      </c>
      <c r="D382" t="s">
        <v>1293</v>
      </c>
      <c r="I382" s="3"/>
    </row>
    <row r="383" spans="2:9" customFormat="1" x14ac:dyDescent="0.3">
      <c r="B383" s="3">
        <f t="shared" si="32"/>
        <v>25</v>
      </c>
      <c r="C383" s="3">
        <v>360</v>
      </c>
      <c r="D383" t="s">
        <v>1294</v>
      </c>
      <c r="I383" s="3"/>
    </row>
    <row r="384" spans="2:9" customFormat="1" x14ac:dyDescent="0.3">
      <c r="B384" s="3">
        <f t="shared" si="32"/>
        <v>26</v>
      </c>
      <c r="C384" s="3">
        <v>304</v>
      </c>
      <c r="D384" t="s">
        <v>1295</v>
      </c>
      <c r="I384" s="3"/>
    </row>
    <row r="385" spans="2:9" customFormat="1" x14ac:dyDescent="0.3">
      <c r="B385" s="3">
        <f t="shared" si="32"/>
        <v>27</v>
      </c>
      <c r="C385" s="3">
        <v>345</v>
      </c>
      <c r="D385" t="s">
        <v>1296</v>
      </c>
      <c r="I385" s="3"/>
    </row>
    <row r="386" spans="2:9" customFormat="1" x14ac:dyDescent="0.3">
      <c r="B386" s="3">
        <f t="shared" si="32"/>
        <v>28</v>
      </c>
      <c r="C386" s="3">
        <v>318</v>
      </c>
      <c r="D386" t="s">
        <v>1297</v>
      </c>
      <c r="I386" s="3"/>
    </row>
    <row r="387" spans="2:9" customFormat="1" x14ac:dyDescent="0.3">
      <c r="B387" s="3">
        <f t="shared" si="32"/>
        <v>29</v>
      </c>
      <c r="C387" s="3">
        <v>417</v>
      </c>
      <c r="D387" t="s">
        <v>1298</v>
      </c>
      <c r="I387" s="3"/>
    </row>
    <row r="388" spans="2:9" customFormat="1" x14ac:dyDescent="0.3">
      <c r="B388" s="3">
        <f t="shared" si="32"/>
        <v>30</v>
      </c>
      <c r="C388" s="3">
        <v>425</v>
      </c>
      <c r="D388" t="s">
        <v>1299</v>
      </c>
      <c r="I388" s="3"/>
    </row>
    <row r="389" spans="2:9" customFormat="1" x14ac:dyDescent="0.3">
      <c r="B389" s="3">
        <f t="shared" si="32"/>
        <v>31</v>
      </c>
      <c r="C389" s="3">
        <v>332</v>
      </c>
      <c r="D389" t="s">
        <v>1300</v>
      </c>
      <c r="I389" s="3"/>
    </row>
    <row r="390" spans="2:9" customFormat="1" x14ac:dyDescent="0.3">
      <c r="B390" s="3">
        <f t="shared" si="32"/>
        <v>32</v>
      </c>
      <c r="C390" s="3">
        <v>373</v>
      </c>
      <c r="D390" t="s">
        <v>1301</v>
      </c>
      <c r="I390" s="3"/>
    </row>
    <row r="391" spans="2:9" customFormat="1" x14ac:dyDescent="0.3">
      <c r="B391" s="3">
        <f t="shared" si="32"/>
        <v>33</v>
      </c>
      <c r="C391" s="3">
        <v>314</v>
      </c>
      <c r="D391" t="s">
        <v>1302</v>
      </c>
      <c r="I391" s="3"/>
    </row>
    <row r="392" spans="2:9" customFormat="1" x14ac:dyDescent="0.3">
      <c r="B392" s="3">
        <f t="shared" si="32"/>
        <v>34</v>
      </c>
      <c r="C392" s="3">
        <v>454</v>
      </c>
      <c r="D392" t="s">
        <v>1303</v>
      </c>
      <c r="I392" s="3"/>
    </row>
    <row r="393" spans="2:9" customFormat="1" x14ac:dyDescent="0.3">
      <c r="B393" s="3">
        <f t="shared" si="32"/>
        <v>35</v>
      </c>
      <c r="C393" s="3">
        <v>293</v>
      </c>
      <c r="D393" t="s">
        <v>1304</v>
      </c>
      <c r="I393" s="3"/>
    </row>
    <row r="394" spans="2:9" customFormat="1" x14ac:dyDescent="0.3">
      <c r="B394" s="3">
        <f t="shared" si="32"/>
        <v>36</v>
      </c>
      <c r="C394" s="3">
        <v>290</v>
      </c>
      <c r="D394" t="s">
        <v>1305</v>
      </c>
      <c r="E394" t="s">
        <v>1393</v>
      </c>
      <c r="I394" s="3"/>
    </row>
    <row r="395" spans="2:9" customFormat="1" x14ac:dyDescent="0.3">
      <c r="B395" s="3">
        <f t="shared" si="32"/>
        <v>37</v>
      </c>
      <c r="C395" s="3">
        <v>346</v>
      </c>
      <c r="D395" t="s">
        <v>1306</v>
      </c>
      <c r="I395" s="3"/>
    </row>
    <row r="396" spans="2:9" customFormat="1" x14ac:dyDescent="0.3">
      <c r="B396" s="3">
        <f t="shared" si="32"/>
        <v>38</v>
      </c>
      <c r="C396" s="3">
        <v>331</v>
      </c>
      <c r="D396" t="s">
        <v>1307</v>
      </c>
      <c r="I396" s="3"/>
    </row>
    <row r="397" spans="2:9" customFormat="1" x14ac:dyDescent="0.3">
      <c r="B397" s="3">
        <f t="shared" si="32"/>
        <v>39</v>
      </c>
      <c r="C397" s="3">
        <v>416</v>
      </c>
      <c r="D397" t="s">
        <v>1308</v>
      </c>
      <c r="I397" s="3"/>
    </row>
    <row r="398" spans="2:9" customFormat="1" x14ac:dyDescent="0.3">
      <c r="B398" s="3">
        <f t="shared" si="32"/>
        <v>40</v>
      </c>
      <c r="C398" s="3">
        <v>431</v>
      </c>
      <c r="D398" t="s">
        <v>1309</v>
      </c>
      <c r="I398" s="3"/>
    </row>
    <row r="399" spans="2:9" customFormat="1" x14ac:dyDescent="0.3">
      <c r="B399" s="3">
        <f t="shared" si="32"/>
        <v>41</v>
      </c>
      <c r="C399" s="3">
        <v>374</v>
      </c>
      <c r="D399" t="s">
        <v>1310</v>
      </c>
      <c r="I399" s="3"/>
    </row>
    <row r="400" spans="2:9" customFormat="1" x14ac:dyDescent="0.3">
      <c r="B400" s="3">
        <f t="shared" si="32"/>
        <v>42</v>
      </c>
      <c r="C400" s="3">
        <v>327</v>
      </c>
      <c r="D400" t="s">
        <v>1311</v>
      </c>
      <c r="I400" s="3"/>
    </row>
    <row r="401" spans="2:9" customFormat="1" x14ac:dyDescent="0.3">
      <c r="B401" s="3">
        <f t="shared" si="32"/>
        <v>43</v>
      </c>
      <c r="C401" s="3">
        <v>316</v>
      </c>
      <c r="D401" t="s">
        <v>1312</v>
      </c>
      <c r="I401" s="3"/>
    </row>
    <row r="402" spans="2:9" customFormat="1" x14ac:dyDescent="0.3">
      <c r="B402" s="3">
        <f t="shared" si="32"/>
        <v>44</v>
      </c>
      <c r="C402" s="3">
        <v>377</v>
      </c>
      <c r="D402" t="s">
        <v>1313</v>
      </c>
      <c r="I402" s="3"/>
    </row>
    <row r="403" spans="2:9" customFormat="1" x14ac:dyDescent="0.3">
      <c r="B403" s="3">
        <f t="shared" si="32"/>
        <v>45</v>
      </c>
      <c r="C403" s="3">
        <v>323</v>
      </c>
      <c r="D403" t="s">
        <v>1314</v>
      </c>
      <c r="I403" s="3"/>
    </row>
    <row r="404" spans="2:9" customFormat="1" x14ac:dyDescent="0.3">
      <c r="B404" s="3">
        <f t="shared" si="32"/>
        <v>46</v>
      </c>
      <c r="C404" s="3">
        <v>343</v>
      </c>
      <c r="D404" t="s">
        <v>1315</v>
      </c>
      <c r="I404" s="3"/>
    </row>
    <row r="405" spans="2:9" customFormat="1" x14ac:dyDescent="0.3">
      <c r="B405" s="3">
        <f t="shared" si="32"/>
        <v>47</v>
      </c>
      <c r="C405" s="3">
        <v>460</v>
      </c>
      <c r="D405" t="s">
        <v>1316</v>
      </c>
      <c r="I405" s="3"/>
    </row>
    <row r="406" spans="2:9" customFormat="1" x14ac:dyDescent="0.3">
      <c r="B406" s="3">
        <f t="shared" si="32"/>
        <v>48</v>
      </c>
      <c r="C406" s="3">
        <v>408</v>
      </c>
      <c r="D406" t="s">
        <v>1317</v>
      </c>
      <c r="I406" s="3"/>
    </row>
    <row r="407" spans="2:9" customFormat="1" x14ac:dyDescent="0.3">
      <c r="B407" s="3">
        <f t="shared" si="32"/>
        <v>49</v>
      </c>
      <c r="C407" s="3">
        <v>394</v>
      </c>
      <c r="D407" t="s">
        <v>1318</v>
      </c>
      <c r="I407" s="3"/>
    </row>
    <row r="408" spans="2:9" customFormat="1" x14ac:dyDescent="0.3">
      <c r="B408" s="3">
        <f t="shared" si="32"/>
        <v>50</v>
      </c>
      <c r="C408" s="3">
        <v>320</v>
      </c>
      <c r="D408" t="s">
        <v>1319</v>
      </c>
      <c r="I408" s="3"/>
    </row>
    <row r="409" spans="2:9" customFormat="1" x14ac:dyDescent="0.3">
      <c r="B409" s="3">
        <f t="shared" si="32"/>
        <v>51</v>
      </c>
      <c r="C409" s="3">
        <v>380</v>
      </c>
      <c r="D409" t="s">
        <v>1320</v>
      </c>
      <c r="I409" s="3"/>
    </row>
    <row r="410" spans="2:9" customFormat="1" x14ac:dyDescent="0.3">
      <c r="B410" s="3">
        <f t="shared" si="32"/>
        <v>52</v>
      </c>
      <c r="C410" s="3">
        <v>359</v>
      </c>
      <c r="D410" t="s">
        <v>1321</v>
      </c>
      <c r="I410" s="3"/>
    </row>
    <row r="411" spans="2:9" customFormat="1" x14ac:dyDescent="0.3">
      <c r="B411" s="3">
        <f t="shared" si="32"/>
        <v>53</v>
      </c>
      <c r="C411" s="3">
        <v>400</v>
      </c>
      <c r="D411" t="s">
        <v>1322</v>
      </c>
      <c r="I411" s="3"/>
    </row>
    <row r="412" spans="2:9" customFormat="1" x14ac:dyDescent="0.3">
      <c r="B412" s="3">
        <f t="shared" si="32"/>
        <v>54</v>
      </c>
      <c r="C412" s="3">
        <v>407</v>
      </c>
      <c r="D412" t="s">
        <v>1323</v>
      </c>
      <c r="I412" s="3"/>
    </row>
    <row r="413" spans="2:9" customFormat="1" x14ac:dyDescent="0.3">
      <c r="B413" s="3">
        <f t="shared" si="32"/>
        <v>55</v>
      </c>
      <c r="C413" s="3">
        <v>322</v>
      </c>
      <c r="D413" t="s">
        <v>1324</v>
      </c>
      <c r="I413" s="3"/>
    </row>
    <row r="414" spans="2:9" customFormat="1" x14ac:dyDescent="0.3">
      <c r="B414" s="3">
        <f t="shared" si="32"/>
        <v>56</v>
      </c>
      <c r="C414" s="3">
        <v>355</v>
      </c>
      <c r="D414" t="s">
        <v>1325</v>
      </c>
      <c r="I414" s="3"/>
    </row>
    <row r="415" spans="2:9" customFormat="1" x14ac:dyDescent="0.3">
      <c r="B415" s="3">
        <f t="shared" si="32"/>
        <v>57</v>
      </c>
      <c r="C415" s="3">
        <v>328</v>
      </c>
      <c r="D415" t="s">
        <v>1326</v>
      </c>
      <c r="I415" s="3"/>
    </row>
    <row r="416" spans="2:9" customFormat="1" x14ac:dyDescent="0.3">
      <c r="B416" s="3">
        <f t="shared" si="32"/>
        <v>58</v>
      </c>
      <c r="C416" s="3">
        <v>457</v>
      </c>
      <c r="D416" t="s">
        <v>1327</v>
      </c>
      <c r="I416" s="3"/>
    </row>
    <row r="417" spans="2:9" customFormat="1" x14ac:dyDescent="0.3">
      <c r="B417" s="3">
        <f t="shared" si="32"/>
        <v>59</v>
      </c>
      <c r="C417" s="3">
        <v>424</v>
      </c>
      <c r="D417" t="s">
        <v>1328</v>
      </c>
      <c r="I417" s="3"/>
    </row>
    <row r="418" spans="2:9" customFormat="1" x14ac:dyDescent="0.3">
      <c r="B418" s="3">
        <f t="shared" si="32"/>
        <v>60</v>
      </c>
      <c r="C418" s="3">
        <v>371</v>
      </c>
      <c r="D418" t="s">
        <v>1329</v>
      </c>
      <c r="I418" s="3"/>
    </row>
    <row r="419" spans="2:9" customFormat="1" x14ac:dyDescent="0.3">
      <c r="B419" s="3">
        <f t="shared" si="32"/>
        <v>61</v>
      </c>
      <c r="C419" s="3">
        <v>456</v>
      </c>
      <c r="D419" t="s">
        <v>1330</v>
      </c>
      <c r="I419" s="3"/>
    </row>
    <row r="420" spans="2:9" customFormat="1" x14ac:dyDescent="0.3">
      <c r="B420" s="3">
        <f t="shared" si="32"/>
        <v>62</v>
      </c>
      <c r="C420" s="3">
        <v>382</v>
      </c>
      <c r="D420" t="s">
        <v>1331</v>
      </c>
      <c r="I420" s="3"/>
    </row>
    <row r="421" spans="2:9" customFormat="1" x14ac:dyDescent="0.3">
      <c r="B421" s="3">
        <f t="shared" si="32"/>
        <v>63</v>
      </c>
      <c r="C421" s="3">
        <v>419</v>
      </c>
      <c r="D421" t="s">
        <v>1332</v>
      </c>
      <c r="I421" s="3"/>
    </row>
    <row r="422" spans="2:9" customFormat="1" x14ac:dyDescent="0.3">
      <c r="B422" s="3">
        <f t="shared" si="32"/>
        <v>64</v>
      </c>
      <c r="C422" s="3">
        <v>438</v>
      </c>
      <c r="D422" t="s">
        <v>1333</v>
      </c>
      <c r="I422" s="3"/>
    </row>
    <row r="423" spans="2:9" customFormat="1" x14ac:dyDescent="0.3">
      <c r="B423" s="3">
        <f t="shared" si="32"/>
        <v>65</v>
      </c>
      <c r="C423" s="3">
        <v>414</v>
      </c>
      <c r="D423" t="s">
        <v>1334</v>
      </c>
      <c r="I423" s="3"/>
    </row>
    <row r="424" spans="2:9" customFormat="1" x14ac:dyDescent="0.3">
      <c r="B424" s="3">
        <f t="shared" si="32"/>
        <v>66</v>
      </c>
      <c r="C424" s="3">
        <v>376</v>
      </c>
      <c r="D424" t="s">
        <v>1335</v>
      </c>
      <c r="I424" s="3"/>
    </row>
    <row r="425" spans="2:9" customFormat="1" x14ac:dyDescent="0.3">
      <c r="B425" s="3">
        <f t="shared" ref="B425:B488" si="33">+B424+1</f>
        <v>67</v>
      </c>
      <c r="C425" s="3">
        <v>448</v>
      </c>
      <c r="D425" t="s">
        <v>1336</v>
      </c>
      <c r="I425" s="3"/>
    </row>
    <row r="426" spans="2:9" customFormat="1" x14ac:dyDescent="0.3">
      <c r="B426" s="3">
        <f t="shared" si="33"/>
        <v>68</v>
      </c>
      <c r="C426" s="3">
        <v>379</v>
      </c>
      <c r="D426" t="s">
        <v>1337</v>
      </c>
      <c r="I426" s="3"/>
    </row>
    <row r="427" spans="2:9" customFormat="1" x14ac:dyDescent="0.3">
      <c r="B427" s="3">
        <f t="shared" si="33"/>
        <v>69</v>
      </c>
      <c r="C427" s="3">
        <v>389</v>
      </c>
      <c r="D427" t="s">
        <v>1338</v>
      </c>
      <c r="I427" s="3"/>
    </row>
    <row r="428" spans="2:9" customFormat="1" x14ac:dyDescent="0.3">
      <c r="B428" s="3">
        <f t="shared" si="33"/>
        <v>70</v>
      </c>
      <c r="C428" s="3">
        <v>427</v>
      </c>
      <c r="D428" t="s">
        <v>1338</v>
      </c>
      <c r="I428" s="3"/>
    </row>
    <row r="429" spans="2:9" customFormat="1" x14ac:dyDescent="0.3">
      <c r="B429" s="3">
        <f t="shared" si="33"/>
        <v>71</v>
      </c>
      <c r="C429" s="3">
        <v>387</v>
      </c>
      <c r="D429" t="s">
        <v>1339</v>
      </c>
      <c r="I429" s="3"/>
    </row>
    <row r="430" spans="2:9" customFormat="1" x14ac:dyDescent="0.3">
      <c r="B430" s="3">
        <f t="shared" si="33"/>
        <v>72</v>
      </c>
      <c r="C430" s="3">
        <v>370</v>
      </c>
      <c r="D430" t="s">
        <v>1340</v>
      </c>
      <c r="I430" s="3"/>
    </row>
    <row r="431" spans="2:9" customFormat="1" x14ac:dyDescent="0.3">
      <c r="B431" s="3">
        <f t="shared" si="33"/>
        <v>73</v>
      </c>
      <c r="C431" s="3">
        <v>439</v>
      </c>
      <c r="D431" t="s">
        <v>1341</v>
      </c>
      <c r="I431" s="3"/>
    </row>
    <row r="432" spans="2:9" customFormat="1" x14ac:dyDescent="0.3">
      <c r="B432" s="3">
        <f t="shared" si="33"/>
        <v>74</v>
      </c>
      <c r="C432" s="3">
        <v>383</v>
      </c>
      <c r="D432" t="s">
        <v>1342</v>
      </c>
      <c r="I432" s="3"/>
    </row>
    <row r="433" spans="2:9" customFormat="1" x14ac:dyDescent="0.3">
      <c r="B433" s="3">
        <f t="shared" si="33"/>
        <v>75</v>
      </c>
      <c r="C433" s="3">
        <v>420</v>
      </c>
      <c r="D433" t="s">
        <v>1343</v>
      </c>
      <c r="I433" s="3"/>
    </row>
    <row r="434" spans="2:9" customFormat="1" x14ac:dyDescent="0.3">
      <c r="B434" s="3">
        <f t="shared" si="33"/>
        <v>76</v>
      </c>
      <c r="C434" s="3">
        <v>329</v>
      </c>
      <c r="D434" t="s">
        <v>1344</v>
      </c>
      <c r="I434" s="3"/>
    </row>
    <row r="435" spans="2:9" customFormat="1" x14ac:dyDescent="0.3">
      <c r="B435" s="3">
        <f t="shared" si="33"/>
        <v>77</v>
      </c>
      <c r="C435" s="3">
        <v>405</v>
      </c>
      <c r="D435" t="s">
        <v>1345</v>
      </c>
      <c r="I435" s="3"/>
    </row>
    <row r="436" spans="2:9" customFormat="1" x14ac:dyDescent="0.3">
      <c r="B436" s="3">
        <f t="shared" si="33"/>
        <v>78</v>
      </c>
      <c r="C436" s="3">
        <v>366</v>
      </c>
      <c r="D436" t="s">
        <v>1346</v>
      </c>
      <c r="I436" s="3"/>
    </row>
    <row r="437" spans="2:9" customFormat="1" x14ac:dyDescent="0.3">
      <c r="B437" s="3">
        <f t="shared" si="33"/>
        <v>79</v>
      </c>
      <c r="C437" s="3">
        <v>404</v>
      </c>
      <c r="D437" t="s">
        <v>1347</v>
      </c>
      <c r="I437" s="3"/>
    </row>
    <row r="438" spans="2:9" customFormat="1" x14ac:dyDescent="0.3">
      <c r="B438" s="3">
        <f t="shared" si="33"/>
        <v>80</v>
      </c>
      <c r="C438" s="3">
        <v>317</v>
      </c>
      <c r="D438" t="s">
        <v>1348</v>
      </c>
      <c r="I438" s="3"/>
    </row>
    <row r="439" spans="2:9" customFormat="1" x14ac:dyDescent="0.3">
      <c r="B439" s="3">
        <f t="shared" si="33"/>
        <v>81</v>
      </c>
      <c r="C439" s="3">
        <v>341</v>
      </c>
      <c r="D439" t="s">
        <v>1349</v>
      </c>
      <c r="I439" s="3"/>
    </row>
    <row r="440" spans="2:9" customFormat="1" x14ac:dyDescent="0.3">
      <c r="B440" s="3">
        <f t="shared" si="33"/>
        <v>82</v>
      </c>
      <c r="C440" s="63">
        <v>453</v>
      </c>
      <c r="D440" t="s">
        <v>1350</v>
      </c>
      <c r="I440" s="3"/>
    </row>
    <row r="441" spans="2:9" customFormat="1" x14ac:dyDescent="0.3">
      <c r="B441" s="3">
        <f t="shared" si="33"/>
        <v>83</v>
      </c>
      <c r="C441" s="3">
        <v>385</v>
      </c>
      <c r="D441" t="s">
        <v>1351</v>
      </c>
      <c r="I441" s="3"/>
    </row>
    <row r="442" spans="2:9" customFormat="1" x14ac:dyDescent="0.3">
      <c r="B442" s="3">
        <f t="shared" si="33"/>
        <v>84</v>
      </c>
      <c r="C442" s="3">
        <v>441</v>
      </c>
      <c r="D442" t="s">
        <v>1352</v>
      </c>
      <c r="I442" s="3"/>
    </row>
    <row r="443" spans="2:9" customFormat="1" x14ac:dyDescent="0.3">
      <c r="B443" s="3">
        <f t="shared" si="33"/>
        <v>85</v>
      </c>
      <c r="C443" s="3">
        <v>388</v>
      </c>
      <c r="D443" t="s">
        <v>1353</v>
      </c>
      <c r="I443" s="3"/>
    </row>
    <row r="444" spans="2:9" customFormat="1" x14ac:dyDescent="0.3">
      <c r="B444" s="3">
        <f t="shared" si="33"/>
        <v>86</v>
      </c>
      <c r="C444" s="3">
        <v>418</v>
      </c>
      <c r="D444" t="s">
        <v>1354</v>
      </c>
      <c r="I444" s="3"/>
    </row>
    <row r="445" spans="2:9" customFormat="1" x14ac:dyDescent="0.3">
      <c r="B445" s="3">
        <f t="shared" si="33"/>
        <v>87</v>
      </c>
      <c r="C445" s="3">
        <v>356</v>
      </c>
      <c r="D445" t="s">
        <v>1355</v>
      </c>
      <c r="I445" s="3"/>
    </row>
    <row r="446" spans="2:9" customFormat="1" x14ac:dyDescent="0.3">
      <c r="B446" s="3">
        <f t="shared" si="33"/>
        <v>88</v>
      </c>
      <c r="C446" s="3">
        <v>365</v>
      </c>
      <c r="D446" t="s">
        <v>1356</v>
      </c>
      <c r="I446" s="3"/>
    </row>
    <row r="447" spans="2:9" customFormat="1" x14ac:dyDescent="0.3">
      <c r="B447" s="3">
        <f t="shared" si="33"/>
        <v>89</v>
      </c>
      <c r="C447" s="3">
        <v>392</v>
      </c>
      <c r="D447" t="s">
        <v>1357</v>
      </c>
      <c r="I447" s="3"/>
    </row>
    <row r="448" spans="2:9" customFormat="1" x14ac:dyDescent="0.3">
      <c r="B448" s="3">
        <f t="shared" si="33"/>
        <v>90</v>
      </c>
      <c r="C448" s="3">
        <v>378</v>
      </c>
      <c r="D448" t="s">
        <v>1358</v>
      </c>
      <c r="I448" s="3"/>
    </row>
    <row r="449" spans="2:9" customFormat="1" x14ac:dyDescent="0.3">
      <c r="B449" s="3">
        <f t="shared" si="33"/>
        <v>91</v>
      </c>
      <c r="C449" s="3">
        <v>452</v>
      </c>
      <c r="D449" t="s">
        <v>1359</v>
      </c>
      <c r="I449" s="3"/>
    </row>
    <row r="450" spans="2:9" customFormat="1" x14ac:dyDescent="0.3">
      <c r="B450" s="3">
        <f t="shared" si="33"/>
        <v>92</v>
      </c>
      <c r="C450" s="3">
        <v>344</v>
      </c>
      <c r="D450" t="s">
        <v>1360</v>
      </c>
      <c r="I450" s="3"/>
    </row>
    <row r="451" spans="2:9" customFormat="1" x14ac:dyDescent="0.3">
      <c r="B451" s="3">
        <f t="shared" si="33"/>
        <v>93</v>
      </c>
      <c r="C451" s="3">
        <v>426</v>
      </c>
      <c r="D451" t="s">
        <v>1361</v>
      </c>
      <c r="I451" s="3"/>
    </row>
    <row r="452" spans="2:9" customFormat="1" x14ac:dyDescent="0.3">
      <c r="B452" s="3">
        <f t="shared" si="33"/>
        <v>94</v>
      </c>
      <c r="C452" s="3">
        <v>401</v>
      </c>
      <c r="D452" t="s">
        <v>1362</v>
      </c>
      <c r="I452" s="3"/>
    </row>
    <row r="453" spans="2:9" customFormat="1" x14ac:dyDescent="0.3">
      <c r="B453" s="3">
        <f t="shared" si="33"/>
        <v>95</v>
      </c>
      <c r="C453" s="3">
        <v>421</v>
      </c>
      <c r="D453" t="s">
        <v>1363</v>
      </c>
      <c r="I453" s="3"/>
    </row>
    <row r="454" spans="2:9" customFormat="1" x14ac:dyDescent="0.3">
      <c r="B454" s="3">
        <f t="shared" si="33"/>
        <v>96</v>
      </c>
      <c r="C454" s="3">
        <v>313</v>
      </c>
      <c r="D454" t="s">
        <v>1364</v>
      </c>
      <c r="I454" s="3"/>
    </row>
    <row r="455" spans="2:9" customFormat="1" x14ac:dyDescent="0.3">
      <c r="B455" s="3">
        <f t="shared" si="33"/>
        <v>97</v>
      </c>
      <c r="C455" s="3">
        <v>458</v>
      </c>
      <c r="D455" t="s">
        <v>1365</v>
      </c>
      <c r="I455" s="3"/>
    </row>
    <row r="456" spans="2:9" customFormat="1" x14ac:dyDescent="0.3">
      <c r="B456" s="3">
        <f t="shared" si="33"/>
        <v>98</v>
      </c>
      <c r="C456" s="3">
        <v>348</v>
      </c>
      <c r="D456" t="s">
        <v>1366</v>
      </c>
      <c r="I456" s="3"/>
    </row>
    <row r="457" spans="2:9" customFormat="1" x14ac:dyDescent="0.3">
      <c r="B457" s="3">
        <f t="shared" si="33"/>
        <v>99</v>
      </c>
      <c r="C457" s="3">
        <v>406</v>
      </c>
      <c r="D457" t="s">
        <v>1367</v>
      </c>
      <c r="I457" s="3"/>
    </row>
    <row r="458" spans="2:9" customFormat="1" x14ac:dyDescent="0.3">
      <c r="B458" s="3">
        <f t="shared" si="33"/>
        <v>100</v>
      </c>
      <c r="C458" s="3">
        <v>362</v>
      </c>
      <c r="D458" t="s">
        <v>1368</v>
      </c>
      <c r="I458" s="3"/>
    </row>
    <row r="459" spans="2:9" customFormat="1" x14ac:dyDescent="0.3">
      <c r="B459" s="3">
        <f t="shared" si="33"/>
        <v>101</v>
      </c>
      <c r="C459" s="3">
        <v>338</v>
      </c>
      <c r="D459" t="s">
        <v>1369</v>
      </c>
      <c r="H459" s="3"/>
    </row>
    <row r="460" spans="2:9" customFormat="1" x14ac:dyDescent="0.3">
      <c r="B460" s="3">
        <f t="shared" si="33"/>
        <v>102</v>
      </c>
      <c r="C460" s="3">
        <v>446</v>
      </c>
      <c r="D460" t="s">
        <v>1370</v>
      </c>
      <c r="H460" s="3"/>
    </row>
    <row r="461" spans="2:9" customFormat="1" x14ac:dyDescent="0.3">
      <c r="B461" s="3">
        <f t="shared" si="33"/>
        <v>103</v>
      </c>
      <c r="C461" s="3">
        <v>398</v>
      </c>
      <c r="D461" t="s">
        <v>1371</v>
      </c>
      <c r="H461" s="3"/>
    </row>
    <row r="462" spans="2:9" customFormat="1" x14ac:dyDescent="0.3">
      <c r="B462" s="3">
        <f t="shared" si="33"/>
        <v>104</v>
      </c>
      <c r="C462" s="3">
        <v>358</v>
      </c>
      <c r="D462" t="s">
        <v>1372</v>
      </c>
      <c r="H462" s="3"/>
    </row>
    <row r="463" spans="2:9" customFormat="1" x14ac:dyDescent="0.3">
      <c r="B463" s="3">
        <f t="shared" si="33"/>
        <v>105</v>
      </c>
      <c r="C463" s="3">
        <v>361</v>
      </c>
      <c r="D463" t="s">
        <v>1373</v>
      </c>
      <c r="H463" s="3"/>
    </row>
    <row r="464" spans="2:9" customFormat="1" x14ac:dyDescent="0.3">
      <c r="B464" s="3">
        <f t="shared" si="33"/>
        <v>106</v>
      </c>
      <c r="C464" s="3">
        <v>403</v>
      </c>
      <c r="D464" t="s">
        <v>1374</v>
      </c>
      <c r="H464" s="3"/>
    </row>
    <row r="465" spans="2:4" customFormat="1" x14ac:dyDescent="0.3">
      <c r="B465" s="3">
        <f t="shared" si="33"/>
        <v>107</v>
      </c>
      <c r="C465" s="3">
        <v>325</v>
      </c>
      <c r="D465" t="s">
        <v>1375</v>
      </c>
    </row>
    <row r="466" spans="2:4" customFormat="1" x14ac:dyDescent="0.3">
      <c r="B466" s="3">
        <f t="shared" si="33"/>
        <v>108</v>
      </c>
      <c r="C466" s="3">
        <v>443</v>
      </c>
      <c r="D466" t="s">
        <v>1376</v>
      </c>
    </row>
    <row r="467" spans="2:4" customFormat="1" x14ac:dyDescent="0.3">
      <c r="B467" s="3">
        <f t="shared" si="33"/>
        <v>109</v>
      </c>
      <c r="C467" s="3">
        <v>336</v>
      </c>
      <c r="D467" t="s">
        <v>1377</v>
      </c>
    </row>
    <row r="468" spans="2:4" customFormat="1" x14ac:dyDescent="0.3">
      <c r="B468" s="3">
        <f t="shared" si="33"/>
        <v>110</v>
      </c>
      <c r="C468" s="3">
        <v>363</v>
      </c>
      <c r="D468" t="s">
        <v>1378</v>
      </c>
    </row>
    <row r="469" spans="2:4" customFormat="1" x14ac:dyDescent="0.3">
      <c r="B469" s="3">
        <f t="shared" si="33"/>
        <v>111</v>
      </c>
      <c r="C469" s="3">
        <v>429</v>
      </c>
      <c r="D469" t="s">
        <v>1379</v>
      </c>
    </row>
    <row r="470" spans="2:4" customFormat="1" x14ac:dyDescent="0.3">
      <c r="B470" s="3">
        <f t="shared" si="33"/>
        <v>112</v>
      </c>
      <c r="C470" s="3">
        <v>449</v>
      </c>
      <c r="D470" t="s">
        <v>1380</v>
      </c>
    </row>
    <row r="471" spans="2:4" customFormat="1" x14ac:dyDescent="0.3">
      <c r="B471" s="3">
        <f t="shared" si="33"/>
        <v>113</v>
      </c>
      <c r="C471" s="3">
        <v>397</v>
      </c>
      <c r="D471" t="s">
        <v>1381</v>
      </c>
    </row>
    <row r="472" spans="2:4" customFormat="1" x14ac:dyDescent="0.3">
      <c r="B472" s="3">
        <f t="shared" si="33"/>
        <v>114</v>
      </c>
      <c r="C472" s="3">
        <v>340</v>
      </c>
      <c r="D472" t="s">
        <v>1382</v>
      </c>
    </row>
    <row r="473" spans="2:4" customFormat="1" x14ac:dyDescent="0.3">
      <c r="B473" s="3">
        <f t="shared" si="33"/>
        <v>115</v>
      </c>
      <c r="C473" s="3">
        <v>437</v>
      </c>
      <c r="D473" t="s">
        <v>1383</v>
      </c>
    </row>
    <row r="474" spans="2:4" customFormat="1" x14ac:dyDescent="0.3">
      <c r="B474" s="3">
        <f t="shared" si="33"/>
        <v>116</v>
      </c>
      <c r="C474" s="3">
        <v>445</v>
      </c>
      <c r="D474" t="s">
        <v>1384</v>
      </c>
    </row>
    <row r="475" spans="2:4" customFormat="1" x14ac:dyDescent="0.3">
      <c r="B475" s="3">
        <f t="shared" si="33"/>
        <v>117</v>
      </c>
      <c r="C475" s="3">
        <v>442</v>
      </c>
      <c r="D475" t="s">
        <v>1385</v>
      </c>
    </row>
    <row r="476" spans="2:4" customFormat="1" x14ac:dyDescent="0.3">
      <c r="B476" s="3">
        <f t="shared" si="33"/>
        <v>118</v>
      </c>
      <c r="C476" s="3">
        <v>372</v>
      </c>
      <c r="D476" t="s">
        <v>1386</v>
      </c>
    </row>
    <row r="477" spans="2:4" customFormat="1" x14ac:dyDescent="0.3">
      <c r="B477" s="3">
        <f t="shared" si="33"/>
        <v>119</v>
      </c>
      <c r="C477" s="3">
        <v>354</v>
      </c>
      <c r="D477" t="s">
        <v>1387</v>
      </c>
    </row>
    <row r="478" spans="2:4" customFormat="1" x14ac:dyDescent="0.3">
      <c r="B478" s="3">
        <f t="shared" si="33"/>
        <v>120</v>
      </c>
      <c r="C478" s="3">
        <v>423</v>
      </c>
      <c r="D478" t="s">
        <v>1388</v>
      </c>
    </row>
    <row r="479" spans="2:4" customFormat="1" x14ac:dyDescent="0.3">
      <c r="B479" s="3">
        <f t="shared" si="33"/>
        <v>121</v>
      </c>
      <c r="C479" s="3">
        <v>319</v>
      </c>
      <c r="D479" t="s">
        <v>1389</v>
      </c>
    </row>
    <row r="480" spans="2:4" customFormat="1" x14ac:dyDescent="0.3">
      <c r="B480" s="3">
        <f t="shared" si="33"/>
        <v>122</v>
      </c>
      <c r="C480" s="3">
        <v>440</v>
      </c>
      <c r="D480" t="s">
        <v>1390</v>
      </c>
    </row>
    <row r="481" spans="2:4" customFormat="1" x14ac:dyDescent="0.3">
      <c r="B481" s="3">
        <f t="shared" si="33"/>
        <v>123</v>
      </c>
      <c r="C481" s="3">
        <v>386</v>
      </c>
      <c r="D481" t="s">
        <v>1391</v>
      </c>
    </row>
    <row r="482" spans="2:4" customFormat="1" x14ac:dyDescent="0.3">
      <c r="B482" s="3">
        <f t="shared" si="33"/>
        <v>124</v>
      </c>
    </row>
    <row r="483" spans="2:4" customFormat="1" x14ac:dyDescent="0.3">
      <c r="B483" s="3">
        <f t="shared" si="33"/>
        <v>125</v>
      </c>
    </row>
    <row r="484" spans="2:4" customFormat="1" x14ac:dyDescent="0.3">
      <c r="B484" s="3">
        <f t="shared" si="33"/>
        <v>126</v>
      </c>
    </row>
    <row r="485" spans="2:4" customFormat="1" x14ac:dyDescent="0.3">
      <c r="B485" s="3">
        <f t="shared" si="33"/>
        <v>127</v>
      </c>
    </row>
    <row r="486" spans="2:4" customFormat="1" x14ac:dyDescent="0.3">
      <c r="B486" s="3">
        <f t="shared" si="33"/>
        <v>128</v>
      </c>
    </row>
    <row r="487" spans="2:4" customFormat="1" x14ac:dyDescent="0.3">
      <c r="B487" s="3">
        <f t="shared" si="33"/>
        <v>129</v>
      </c>
    </row>
    <row r="488" spans="2:4" customFormat="1" x14ac:dyDescent="0.3">
      <c r="B488" s="3">
        <f t="shared" si="33"/>
        <v>130</v>
      </c>
    </row>
    <row r="489" spans="2:4" customFormat="1" x14ac:dyDescent="0.3">
      <c r="B489" s="3">
        <f t="shared" ref="B489:B552" si="34">+B488+1</f>
        <v>131</v>
      </c>
    </row>
    <row r="490" spans="2:4" customFormat="1" x14ac:dyDescent="0.3">
      <c r="B490" s="3">
        <f t="shared" si="34"/>
        <v>132</v>
      </c>
    </row>
    <row r="491" spans="2:4" customFormat="1" x14ac:dyDescent="0.3">
      <c r="B491" s="3">
        <f t="shared" si="34"/>
        <v>133</v>
      </c>
    </row>
    <row r="492" spans="2:4" customFormat="1" x14ac:dyDescent="0.3">
      <c r="B492" s="3">
        <f t="shared" si="34"/>
        <v>134</v>
      </c>
    </row>
    <row r="493" spans="2:4" customFormat="1" x14ac:dyDescent="0.3">
      <c r="B493" s="3">
        <f t="shared" si="34"/>
        <v>135</v>
      </c>
    </row>
    <row r="494" spans="2:4" customFormat="1" x14ac:dyDescent="0.3">
      <c r="B494" s="3">
        <f t="shared" si="34"/>
        <v>136</v>
      </c>
    </row>
    <row r="495" spans="2:4" customFormat="1" x14ac:dyDescent="0.3">
      <c r="B495" s="3">
        <f t="shared" si="34"/>
        <v>137</v>
      </c>
    </row>
    <row r="496" spans="2:4" customFormat="1" x14ac:dyDescent="0.3">
      <c r="B496" s="3">
        <f t="shared" si="34"/>
        <v>138</v>
      </c>
    </row>
    <row r="497" spans="2:2" customFormat="1" x14ac:dyDescent="0.3">
      <c r="B497" s="3">
        <f t="shared" si="34"/>
        <v>139</v>
      </c>
    </row>
    <row r="498" spans="2:2" customFormat="1" x14ac:dyDescent="0.3">
      <c r="B498" s="3">
        <f t="shared" si="34"/>
        <v>140</v>
      </c>
    </row>
    <row r="499" spans="2:2" customFormat="1" x14ac:dyDescent="0.3">
      <c r="B499" s="3">
        <f t="shared" si="34"/>
        <v>141</v>
      </c>
    </row>
    <row r="500" spans="2:2" customFormat="1" x14ac:dyDescent="0.3">
      <c r="B500" s="3">
        <f t="shared" si="34"/>
        <v>142</v>
      </c>
    </row>
    <row r="501" spans="2:2" customFormat="1" x14ac:dyDescent="0.3">
      <c r="B501" s="3">
        <f t="shared" si="34"/>
        <v>143</v>
      </c>
    </row>
    <row r="502" spans="2:2" customFormat="1" x14ac:dyDescent="0.3">
      <c r="B502" s="3">
        <f t="shared" si="34"/>
        <v>144</v>
      </c>
    </row>
    <row r="503" spans="2:2" customFormat="1" x14ac:dyDescent="0.3">
      <c r="B503" s="3">
        <f t="shared" si="34"/>
        <v>145</v>
      </c>
    </row>
    <row r="504" spans="2:2" customFormat="1" x14ac:dyDescent="0.3">
      <c r="B504" s="3">
        <f t="shared" si="34"/>
        <v>146</v>
      </c>
    </row>
    <row r="505" spans="2:2" customFormat="1" x14ac:dyDescent="0.3">
      <c r="B505" s="3">
        <f t="shared" si="34"/>
        <v>147</v>
      </c>
    </row>
    <row r="506" spans="2:2" customFormat="1" x14ac:dyDescent="0.3">
      <c r="B506" s="3">
        <f t="shared" si="34"/>
        <v>148</v>
      </c>
    </row>
    <row r="507" spans="2:2" customFormat="1" x14ac:dyDescent="0.3">
      <c r="B507" s="3">
        <f t="shared" si="34"/>
        <v>149</v>
      </c>
    </row>
    <row r="508" spans="2:2" customFormat="1" x14ac:dyDescent="0.3">
      <c r="B508" s="3">
        <f t="shared" si="34"/>
        <v>150</v>
      </c>
    </row>
    <row r="509" spans="2:2" customFormat="1" x14ac:dyDescent="0.3">
      <c r="B509" s="3">
        <f t="shared" si="34"/>
        <v>151</v>
      </c>
    </row>
    <row r="510" spans="2:2" customFormat="1" x14ac:dyDescent="0.3">
      <c r="B510" s="3">
        <f t="shared" si="34"/>
        <v>152</v>
      </c>
    </row>
    <row r="511" spans="2:2" customFormat="1" x14ac:dyDescent="0.3">
      <c r="B511" s="3">
        <f t="shared" si="34"/>
        <v>153</v>
      </c>
    </row>
    <row r="512" spans="2:2" customFormat="1" x14ac:dyDescent="0.3">
      <c r="B512" s="3">
        <f t="shared" si="34"/>
        <v>154</v>
      </c>
    </row>
    <row r="513" spans="2:3" customFormat="1" x14ac:dyDescent="0.3">
      <c r="B513" s="3">
        <f t="shared" si="34"/>
        <v>155</v>
      </c>
    </row>
    <row r="514" spans="2:3" customFormat="1" x14ac:dyDescent="0.3">
      <c r="B514" s="3">
        <f t="shared" si="34"/>
        <v>156</v>
      </c>
    </row>
    <row r="515" spans="2:3" customFormat="1" x14ac:dyDescent="0.3">
      <c r="B515" s="3">
        <f t="shared" si="34"/>
        <v>157</v>
      </c>
    </row>
    <row r="516" spans="2:3" customFormat="1" x14ac:dyDescent="0.3">
      <c r="B516" s="3">
        <f t="shared" si="34"/>
        <v>158</v>
      </c>
    </row>
    <row r="517" spans="2:3" customFormat="1" x14ac:dyDescent="0.3">
      <c r="B517" s="3">
        <f t="shared" si="34"/>
        <v>159</v>
      </c>
    </row>
    <row r="518" spans="2:3" customFormat="1" x14ac:dyDescent="0.3">
      <c r="B518" s="3">
        <f t="shared" si="34"/>
        <v>160</v>
      </c>
    </row>
    <row r="519" spans="2:3" customFormat="1" x14ac:dyDescent="0.3">
      <c r="B519" s="3">
        <f t="shared" si="34"/>
        <v>161</v>
      </c>
    </row>
    <row r="520" spans="2:3" customFormat="1" x14ac:dyDescent="0.3">
      <c r="B520" s="3">
        <f t="shared" si="34"/>
        <v>162</v>
      </c>
    </row>
    <row r="521" spans="2:3" customFormat="1" x14ac:dyDescent="0.3">
      <c r="B521" s="3">
        <f t="shared" si="34"/>
        <v>163</v>
      </c>
    </row>
    <row r="522" spans="2:3" customFormat="1" x14ac:dyDescent="0.3">
      <c r="B522" s="3">
        <f t="shared" si="34"/>
        <v>164</v>
      </c>
    </row>
    <row r="523" spans="2:3" customFormat="1" x14ac:dyDescent="0.3">
      <c r="B523" s="3">
        <f t="shared" si="34"/>
        <v>165</v>
      </c>
    </row>
    <row r="524" spans="2:3" customFormat="1" x14ac:dyDescent="0.3">
      <c r="B524" s="3">
        <f t="shared" si="34"/>
        <v>166</v>
      </c>
      <c r="C524" t="s">
        <v>1042</v>
      </c>
    </row>
    <row r="525" spans="2:3" customFormat="1" x14ac:dyDescent="0.3">
      <c r="B525" s="3">
        <f t="shared" si="34"/>
        <v>167</v>
      </c>
    </row>
    <row r="526" spans="2:3" customFormat="1" x14ac:dyDescent="0.3">
      <c r="B526" s="3">
        <f t="shared" si="34"/>
        <v>168</v>
      </c>
    </row>
    <row r="527" spans="2:3" customFormat="1" x14ac:dyDescent="0.3">
      <c r="B527" s="3">
        <f t="shared" si="34"/>
        <v>169</v>
      </c>
    </row>
    <row r="528" spans="2:3" customFormat="1" x14ac:dyDescent="0.3">
      <c r="B528" s="3">
        <f t="shared" si="34"/>
        <v>170</v>
      </c>
    </row>
    <row r="529" spans="2:2" customFormat="1" x14ac:dyDescent="0.3">
      <c r="B529" s="3">
        <f t="shared" si="34"/>
        <v>171</v>
      </c>
    </row>
    <row r="530" spans="2:2" customFormat="1" x14ac:dyDescent="0.3">
      <c r="B530" s="3">
        <f t="shared" si="34"/>
        <v>172</v>
      </c>
    </row>
    <row r="531" spans="2:2" customFormat="1" x14ac:dyDescent="0.3">
      <c r="B531" s="3">
        <f t="shared" si="34"/>
        <v>173</v>
      </c>
    </row>
    <row r="532" spans="2:2" customFormat="1" x14ac:dyDescent="0.3">
      <c r="B532" s="3">
        <f t="shared" si="34"/>
        <v>174</v>
      </c>
    </row>
    <row r="533" spans="2:2" customFormat="1" x14ac:dyDescent="0.3">
      <c r="B533" s="3">
        <f t="shared" si="34"/>
        <v>175</v>
      </c>
    </row>
    <row r="534" spans="2:2" customFormat="1" x14ac:dyDescent="0.3">
      <c r="B534" s="3">
        <f t="shared" si="34"/>
        <v>176</v>
      </c>
    </row>
    <row r="535" spans="2:2" customFormat="1" x14ac:dyDescent="0.3">
      <c r="B535" s="3">
        <f t="shared" si="34"/>
        <v>177</v>
      </c>
    </row>
    <row r="536" spans="2:2" customFormat="1" x14ac:dyDescent="0.3">
      <c r="B536" s="3">
        <f t="shared" si="34"/>
        <v>178</v>
      </c>
    </row>
    <row r="537" spans="2:2" customFormat="1" x14ac:dyDescent="0.3">
      <c r="B537" s="3">
        <f t="shared" si="34"/>
        <v>179</v>
      </c>
    </row>
    <row r="538" spans="2:2" customFormat="1" x14ac:dyDescent="0.3">
      <c r="B538" s="3">
        <f t="shared" si="34"/>
        <v>180</v>
      </c>
    </row>
    <row r="539" spans="2:2" customFormat="1" x14ac:dyDescent="0.3">
      <c r="B539" s="3">
        <f t="shared" si="34"/>
        <v>181</v>
      </c>
    </row>
    <row r="540" spans="2:2" customFormat="1" x14ac:dyDescent="0.3">
      <c r="B540" s="3">
        <f t="shared" si="34"/>
        <v>182</v>
      </c>
    </row>
    <row r="541" spans="2:2" customFormat="1" x14ac:dyDescent="0.3">
      <c r="B541" s="3">
        <f t="shared" si="34"/>
        <v>183</v>
      </c>
    </row>
    <row r="542" spans="2:2" customFormat="1" x14ac:dyDescent="0.3">
      <c r="B542" s="3">
        <f t="shared" si="34"/>
        <v>184</v>
      </c>
    </row>
    <row r="543" spans="2:2" customFormat="1" x14ac:dyDescent="0.3">
      <c r="B543" s="3">
        <f t="shared" si="34"/>
        <v>185</v>
      </c>
    </row>
    <row r="544" spans="2:2" customFormat="1" x14ac:dyDescent="0.3">
      <c r="B544" s="3">
        <f t="shared" si="34"/>
        <v>186</v>
      </c>
    </row>
    <row r="545" spans="2:2" customFormat="1" x14ac:dyDescent="0.3">
      <c r="B545" s="3">
        <f t="shared" si="34"/>
        <v>187</v>
      </c>
    </row>
    <row r="546" spans="2:2" customFormat="1" x14ac:dyDescent="0.3">
      <c r="B546" s="3">
        <f t="shared" si="34"/>
        <v>188</v>
      </c>
    </row>
    <row r="547" spans="2:2" customFormat="1" x14ac:dyDescent="0.3">
      <c r="B547" s="3">
        <f t="shared" si="34"/>
        <v>189</v>
      </c>
    </row>
    <row r="548" spans="2:2" customFormat="1" x14ac:dyDescent="0.3">
      <c r="B548" s="3">
        <f t="shared" si="34"/>
        <v>190</v>
      </c>
    </row>
    <row r="549" spans="2:2" customFormat="1" x14ac:dyDescent="0.3">
      <c r="B549" s="3">
        <f t="shared" si="34"/>
        <v>191</v>
      </c>
    </row>
    <row r="550" spans="2:2" customFormat="1" x14ac:dyDescent="0.3">
      <c r="B550" s="3">
        <f t="shared" si="34"/>
        <v>192</v>
      </c>
    </row>
    <row r="551" spans="2:2" customFormat="1" x14ac:dyDescent="0.3">
      <c r="B551" s="3">
        <f t="shared" si="34"/>
        <v>193</v>
      </c>
    </row>
    <row r="552" spans="2:2" customFormat="1" x14ac:dyDescent="0.3">
      <c r="B552" s="3">
        <f t="shared" si="34"/>
        <v>194</v>
      </c>
    </row>
    <row r="553" spans="2:2" customFormat="1" x14ac:dyDescent="0.3">
      <c r="B553" s="3">
        <f t="shared" ref="B553:B616" si="35">+B552+1</f>
        <v>195</v>
      </c>
    </row>
    <row r="554" spans="2:2" customFormat="1" x14ac:dyDescent="0.3">
      <c r="B554" s="3">
        <f t="shared" si="35"/>
        <v>196</v>
      </c>
    </row>
    <row r="555" spans="2:2" customFormat="1" x14ac:dyDescent="0.3">
      <c r="B555" s="3">
        <f t="shared" si="35"/>
        <v>197</v>
      </c>
    </row>
    <row r="556" spans="2:2" customFormat="1" x14ac:dyDescent="0.3">
      <c r="B556" s="3">
        <f t="shared" si="35"/>
        <v>198</v>
      </c>
    </row>
    <row r="557" spans="2:2" customFormat="1" x14ac:dyDescent="0.3">
      <c r="B557" s="3">
        <f t="shared" si="35"/>
        <v>199</v>
      </c>
    </row>
    <row r="558" spans="2:2" customFormat="1" x14ac:dyDescent="0.3">
      <c r="B558" s="3">
        <f t="shared" si="35"/>
        <v>200</v>
      </c>
    </row>
    <row r="559" spans="2:2" customFormat="1" x14ac:dyDescent="0.3">
      <c r="B559" s="3">
        <f t="shared" si="35"/>
        <v>201</v>
      </c>
    </row>
    <row r="560" spans="2:2" customFormat="1" x14ac:dyDescent="0.3">
      <c r="B560" s="3">
        <f t="shared" si="35"/>
        <v>202</v>
      </c>
    </row>
    <row r="561" spans="2:2" customFormat="1" x14ac:dyDescent="0.3">
      <c r="B561" s="3">
        <f t="shared" si="35"/>
        <v>203</v>
      </c>
    </row>
    <row r="562" spans="2:2" customFormat="1" x14ac:dyDescent="0.3">
      <c r="B562" s="3">
        <f t="shared" si="35"/>
        <v>204</v>
      </c>
    </row>
    <row r="563" spans="2:2" customFormat="1" x14ac:dyDescent="0.3">
      <c r="B563" s="3">
        <f t="shared" si="35"/>
        <v>205</v>
      </c>
    </row>
    <row r="564" spans="2:2" customFormat="1" x14ac:dyDescent="0.3">
      <c r="B564" s="3">
        <f t="shared" si="35"/>
        <v>206</v>
      </c>
    </row>
    <row r="565" spans="2:2" customFormat="1" x14ac:dyDescent="0.3">
      <c r="B565" s="3">
        <f t="shared" si="35"/>
        <v>207</v>
      </c>
    </row>
    <row r="566" spans="2:2" customFormat="1" x14ac:dyDescent="0.3">
      <c r="B566" s="3">
        <f t="shared" si="35"/>
        <v>208</v>
      </c>
    </row>
    <row r="567" spans="2:2" customFormat="1" x14ac:dyDescent="0.3">
      <c r="B567" s="3">
        <f t="shared" si="35"/>
        <v>209</v>
      </c>
    </row>
    <row r="568" spans="2:2" customFormat="1" x14ac:dyDescent="0.3">
      <c r="B568" s="3">
        <f t="shared" si="35"/>
        <v>210</v>
      </c>
    </row>
    <row r="569" spans="2:2" customFormat="1" x14ac:dyDescent="0.3">
      <c r="B569" s="3">
        <f t="shared" si="35"/>
        <v>211</v>
      </c>
    </row>
    <row r="570" spans="2:2" customFormat="1" x14ac:dyDescent="0.3">
      <c r="B570" s="3">
        <f t="shared" si="35"/>
        <v>212</v>
      </c>
    </row>
    <row r="571" spans="2:2" customFormat="1" x14ac:dyDescent="0.3">
      <c r="B571" s="3">
        <f t="shared" si="35"/>
        <v>213</v>
      </c>
    </row>
    <row r="572" spans="2:2" customFormat="1" x14ac:dyDescent="0.3">
      <c r="B572" s="3">
        <f t="shared" si="35"/>
        <v>214</v>
      </c>
    </row>
    <row r="573" spans="2:2" customFormat="1" x14ac:dyDescent="0.3">
      <c r="B573" s="3">
        <f t="shared" si="35"/>
        <v>215</v>
      </c>
    </row>
    <row r="574" spans="2:2" customFormat="1" x14ac:dyDescent="0.3">
      <c r="B574" s="3">
        <f t="shared" si="35"/>
        <v>216</v>
      </c>
    </row>
    <row r="575" spans="2:2" customFormat="1" x14ac:dyDescent="0.3">
      <c r="B575" s="3">
        <f t="shared" si="35"/>
        <v>217</v>
      </c>
    </row>
    <row r="576" spans="2:2" customFormat="1" x14ac:dyDescent="0.3">
      <c r="B576" s="3">
        <f t="shared" si="35"/>
        <v>218</v>
      </c>
    </row>
    <row r="577" spans="2:2" customFormat="1" x14ac:dyDescent="0.3">
      <c r="B577" s="3">
        <f t="shared" si="35"/>
        <v>219</v>
      </c>
    </row>
    <row r="578" spans="2:2" customFormat="1" x14ac:dyDescent="0.3">
      <c r="B578" s="3">
        <f t="shared" si="35"/>
        <v>220</v>
      </c>
    </row>
    <row r="579" spans="2:2" customFormat="1" x14ac:dyDescent="0.3">
      <c r="B579" s="3">
        <f t="shared" si="35"/>
        <v>221</v>
      </c>
    </row>
    <row r="580" spans="2:2" customFormat="1" x14ac:dyDescent="0.3">
      <c r="B580" s="3">
        <f t="shared" si="35"/>
        <v>222</v>
      </c>
    </row>
    <row r="581" spans="2:2" customFormat="1" x14ac:dyDescent="0.3">
      <c r="B581" s="3">
        <f t="shared" si="35"/>
        <v>223</v>
      </c>
    </row>
    <row r="582" spans="2:2" customFormat="1" x14ac:dyDescent="0.3">
      <c r="B582" s="3">
        <f t="shared" si="35"/>
        <v>224</v>
      </c>
    </row>
    <row r="583" spans="2:2" customFormat="1" x14ac:dyDescent="0.3">
      <c r="B583" s="3">
        <f t="shared" si="35"/>
        <v>225</v>
      </c>
    </row>
    <row r="584" spans="2:2" customFormat="1" x14ac:dyDescent="0.3">
      <c r="B584" s="3">
        <f t="shared" si="35"/>
        <v>226</v>
      </c>
    </row>
    <row r="585" spans="2:2" customFormat="1" x14ac:dyDescent="0.3">
      <c r="B585" s="3">
        <f t="shared" si="35"/>
        <v>227</v>
      </c>
    </row>
    <row r="586" spans="2:2" customFormat="1" x14ac:dyDescent="0.3">
      <c r="B586" s="3">
        <f t="shared" si="35"/>
        <v>228</v>
      </c>
    </row>
    <row r="587" spans="2:2" customFormat="1" x14ac:dyDescent="0.3">
      <c r="B587" s="3">
        <f t="shared" si="35"/>
        <v>229</v>
      </c>
    </row>
    <row r="588" spans="2:2" customFormat="1" x14ac:dyDescent="0.3">
      <c r="B588" s="3">
        <f t="shared" si="35"/>
        <v>230</v>
      </c>
    </row>
    <row r="589" spans="2:2" customFormat="1" x14ac:dyDescent="0.3">
      <c r="B589" s="3">
        <f t="shared" si="35"/>
        <v>231</v>
      </c>
    </row>
    <row r="590" spans="2:2" customFormat="1" x14ac:dyDescent="0.3">
      <c r="B590" s="3">
        <f t="shared" si="35"/>
        <v>232</v>
      </c>
    </row>
    <row r="591" spans="2:2" customFormat="1" x14ac:dyDescent="0.3">
      <c r="B591" s="3">
        <f t="shared" si="35"/>
        <v>233</v>
      </c>
    </row>
    <row r="592" spans="2:2" customFormat="1" x14ac:dyDescent="0.3">
      <c r="B592" s="3">
        <f t="shared" si="35"/>
        <v>234</v>
      </c>
    </row>
    <row r="593" spans="2:2" customFormat="1" x14ac:dyDescent="0.3">
      <c r="B593" s="3">
        <f t="shared" si="35"/>
        <v>235</v>
      </c>
    </row>
    <row r="594" spans="2:2" customFormat="1" x14ac:dyDescent="0.3">
      <c r="B594" s="3">
        <f t="shared" si="35"/>
        <v>236</v>
      </c>
    </row>
    <row r="595" spans="2:2" customFormat="1" x14ac:dyDescent="0.3">
      <c r="B595" s="3">
        <f t="shared" si="35"/>
        <v>237</v>
      </c>
    </row>
    <row r="596" spans="2:2" customFormat="1" x14ac:dyDescent="0.3">
      <c r="B596" s="3">
        <f t="shared" si="35"/>
        <v>238</v>
      </c>
    </row>
    <row r="597" spans="2:2" customFormat="1" x14ac:dyDescent="0.3">
      <c r="B597" s="3">
        <f t="shared" si="35"/>
        <v>239</v>
      </c>
    </row>
    <row r="598" spans="2:2" customFormat="1" x14ac:dyDescent="0.3">
      <c r="B598" s="3">
        <f t="shared" si="35"/>
        <v>240</v>
      </c>
    </row>
    <row r="599" spans="2:2" customFormat="1" x14ac:dyDescent="0.3">
      <c r="B599" s="3">
        <f t="shared" si="35"/>
        <v>241</v>
      </c>
    </row>
    <row r="600" spans="2:2" customFormat="1" x14ac:dyDescent="0.3">
      <c r="B600" s="3">
        <f t="shared" si="35"/>
        <v>242</v>
      </c>
    </row>
    <row r="601" spans="2:2" customFormat="1" x14ac:dyDescent="0.3">
      <c r="B601" s="3">
        <f t="shared" si="35"/>
        <v>243</v>
      </c>
    </row>
    <row r="602" spans="2:2" customFormat="1" x14ac:dyDescent="0.3">
      <c r="B602" s="3">
        <f t="shared" si="35"/>
        <v>244</v>
      </c>
    </row>
    <row r="603" spans="2:2" customFormat="1" x14ac:dyDescent="0.3">
      <c r="B603" s="3">
        <f t="shared" si="35"/>
        <v>245</v>
      </c>
    </row>
    <row r="604" spans="2:2" customFormat="1" x14ac:dyDescent="0.3">
      <c r="B604" s="3">
        <f t="shared" si="35"/>
        <v>246</v>
      </c>
    </row>
    <row r="605" spans="2:2" customFormat="1" x14ac:dyDescent="0.3">
      <c r="B605" s="3">
        <f t="shared" si="35"/>
        <v>247</v>
      </c>
    </row>
    <row r="606" spans="2:2" customFormat="1" x14ac:dyDescent="0.3">
      <c r="B606" s="3">
        <f t="shared" si="35"/>
        <v>248</v>
      </c>
    </row>
    <row r="607" spans="2:2" customFormat="1" x14ac:dyDescent="0.3">
      <c r="B607" s="3">
        <f t="shared" si="35"/>
        <v>249</v>
      </c>
    </row>
    <row r="608" spans="2:2" customFormat="1" x14ac:dyDescent="0.3">
      <c r="B608" s="3">
        <f t="shared" si="35"/>
        <v>250</v>
      </c>
    </row>
    <row r="609" spans="2:2" customFormat="1" x14ac:dyDescent="0.3">
      <c r="B609" s="3">
        <f t="shared" si="35"/>
        <v>251</v>
      </c>
    </row>
    <row r="610" spans="2:2" customFormat="1" x14ac:dyDescent="0.3">
      <c r="B610" s="3">
        <f t="shared" si="35"/>
        <v>252</v>
      </c>
    </row>
    <row r="611" spans="2:2" customFormat="1" x14ac:dyDescent="0.3">
      <c r="B611" s="3">
        <f t="shared" si="35"/>
        <v>253</v>
      </c>
    </row>
    <row r="612" spans="2:2" customFormat="1" x14ac:dyDescent="0.3">
      <c r="B612" s="3">
        <f t="shared" si="35"/>
        <v>254</v>
      </c>
    </row>
    <row r="613" spans="2:2" customFormat="1" x14ac:dyDescent="0.3">
      <c r="B613" s="3">
        <f t="shared" si="35"/>
        <v>255</v>
      </c>
    </row>
    <row r="614" spans="2:2" customFormat="1" x14ac:dyDescent="0.3">
      <c r="B614" s="3">
        <f t="shared" si="35"/>
        <v>256</v>
      </c>
    </row>
    <row r="615" spans="2:2" customFormat="1" x14ac:dyDescent="0.3">
      <c r="B615" s="3">
        <f t="shared" si="35"/>
        <v>257</v>
      </c>
    </row>
    <row r="616" spans="2:2" customFormat="1" x14ac:dyDescent="0.3">
      <c r="B616" s="3">
        <f t="shared" si="35"/>
        <v>258</v>
      </c>
    </row>
    <row r="617" spans="2:2" customFormat="1" x14ac:dyDescent="0.3">
      <c r="B617" s="3">
        <f t="shared" ref="B617:B680" si="36">+B616+1</f>
        <v>259</v>
      </c>
    </row>
    <row r="618" spans="2:2" customFormat="1" x14ac:dyDescent="0.3">
      <c r="B618" s="3">
        <f t="shared" si="36"/>
        <v>260</v>
      </c>
    </row>
    <row r="619" spans="2:2" customFormat="1" x14ac:dyDescent="0.3">
      <c r="B619" s="3">
        <f t="shared" si="36"/>
        <v>261</v>
      </c>
    </row>
    <row r="620" spans="2:2" customFormat="1" x14ac:dyDescent="0.3">
      <c r="B620" s="3">
        <f t="shared" si="36"/>
        <v>262</v>
      </c>
    </row>
    <row r="621" spans="2:2" customFormat="1" x14ac:dyDescent="0.3">
      <c r="B621" s="3">
        <f t="shared" si="36"/>
        <v>263</v>
      </c>
    </row>
    <row r="622" spans="2:2" customFormat="1" x14ac:dyDescent="0.3">
      <c r="B622" s="3">
        <f t="shared" si="36"/>
        <v>264</v>
      </c>
    </row>
    <row r="623" spans="2:2" customFormat="1" x14ac:dyDescent="0.3">
      <c r="B623" s="3">
        <f t="shared" si="36"/>
        <v>265</v>
      </c>
    </row>
    <row r="624" spans="2:2" customFormat="1" x14ac:dyDescent="0.3">
      <c r="B624" s="3">
        <f t="shared" si="36"/>
        <v>266</v>
      </c>
    </row>
    <row r="625" spans="2:2" customFormat="1" x14ac:dyDescent="0.3">
      <c r="B625" s="3">
        <f t="shared" si="36"/>
        <v>267</v>
      </c>
    </row>
    <row r="626" spans="2:2" customFormat="1" x14ac:dyDescent="0.3">
      <c r="B626" s="3">
        <f t="shared" si="36"/>
        <v>268</v>
      </c>
    </row>
    <row r="627" spans="2:2" customFormat="1" x14ac:dyDescent="0.3">
      <c r="B627" s="3">
        <f t="shared" si="36"/>
        <v>269</v>
      </c>
    </row>
    <row r="628" spans="2:2" customFormat="1" x14ac:dyDescent="0.3">
      <c r="B628" s="3">
        <f t="shared" si="36"/>
        <v>270</v>
      </c>
    </row>
    <row r="629" spans="2:2" customFormat="1" x14ac:dyDescent="0.3">
      <c r="B629" s="3">
        <f t="shared" si="36"/>
        <v>271</v>
      </c>
    </row>
    <row r="630" spans="2:2" customFormat="1" x14ac:dyDescent="0.3">
      <c r="B630" s="3">
        <f t="shared" si="36"/>
        <v>272</v>
      </c>
    </row>
    <row r="631" spans="2:2" customFormat="1" x14ac:dyDescent="0.3">
      <c r="B631" s="3">
        <f t="shared" si="36"/>
        <v>273</v>
      </c>
    </row>
    <row r="632" spans="2:2" customFormat="1" x14ac:dyDescent="0.3">
      <c r="B632" s="3">
        <f t="shared" si="36"/>
        <v>274</v>
      </c>
    </row>
    <row r="633" spans="2:2" customFormat="1" x14ac:dyDescent="0.3">
      <c r="B633" s="3">
        <f t="shared" si="36"/>
        <v>275</v>
      </c>
    </row>
    <row r="634" spans="2:2" customFormat="1" x14ac:dyDescent="0.3">
      <c r="B634" s="3">
        <f t="shared" si="36"/>
        <v>276</v>
      </c>
    </row>
    <row r="635" spans="2:2" customFormat="1" x14ac:dyDescent="0.3">
      <c r="B635" s="3">
        <f t="shared" si="36"/>
        <v>277</v>
      </c>
    </row>
    <row r="636" spans="2:2" customFormat="1" x14ac:dyDescent="0.3">
      <c r="B636" s="3">
        <f t="shared" si="36"/>
        <v>278</v>
      </c>
    </row>
    <row r="637" spans="2:2" customFormat="1" x14ac:dyDescent="0.3">
      <c r="B637" s="3">
        <f t="shared" si="36"/>
        <v>279</v>
      </c>
    </row>
    <row r="638" spans="2:2" customFormat="1" x14ac:dyDescent="0.3">
      <c r="B638" s="3">
        <f t="shared" si="36"/>
        <v>280</v>
      </c>
    </row>
    <row r="639" spans="2:2" customFormat="1" x14ac:dyDescent="0.3">
      <c r="B639" s="3">
        <f t="shared" si="36"/>
        <v>281</v>
      </c>
    </row>
    <row r="640" spans="2:2" customFormat="1" x14ac:dyDescent="0.3">
      <c r="B640" s="3">
        <f t="shared" si="36"/>
        <v>282</v>
      </c>
    </row>
    <row r="641" spans="2:2" customFormat="1" x14ac:dyDescent="0.3">
      <c r="B641" s="3">
        <f t="shared" si="36"/>
        <v>283</v>
      </c>
    </row>
    <row r="642" spans="2:2" customFormat="1" x14ac:dyDescent="0.3">
      <c r="B642" s="3">
        <f t="shared" si="36"/>
        <v>284</v>
      </c>
    </row>
    <row r="643" spans="2:2" customFormat="1" x14ac:dyDescent="0.3">
      <c r="B643" s="3">
        <f t="shared" si="36"/>
        <v>285</v>
      </c>
    </row>
    <row r="644" spans="2:2" customFormat="1" x14ac:dyDescent="0.3">
      <c r="B644" s="3">
        <f t="shared" si="36"/>
        <v>286</v>
      </c>
    </row>
    <row r="645" spans="2:2" customFormat="1" x14ac:dyDescent="0.3">
      <c r="B645" s="3">
        <f t="shared" si="36"/>
        <v>287</v>
      </c>
    </row>
    <row r="646" spans="2:2" customFormat="1" x14ac:dyDescent="0.3">
      <c r="B646" s="3">
        <f t="shared" si="36"/>
        <v>288</v>
      </c>
    </row>
    <row r="647" spans="2:2" customFormat="1" x14ac:dyDescent="0.3">
      <c r="B647" s="3">
        <f t="shared" si="36"/>
        <v>289</v>
      </c>
    </row>
    <row r="648" spans="2:2" customFormat="1" x14ac:dyDescent="0.3">
      <c r="B648" s="3">
        <f t="shared" si="36"/>
        <v>290</v>
      </c>
    </row>
    <row r="649" spans="2:2" customFormat="1" x14ac:dyDescent="0.3">
      <c r="B649" s="3">
        <f t="shared" si="36"/>
        <v>291</v>
      </c>
    </row>
    <row r="650" spans="2:2" customFormat="1" x14ac:dyDescent="0.3">
      <c r="B650" s="3">
        <f t="shared" si="36"/>
        <v>292</v>
      </c>
    </row>
    <row r="651" spans="2:2" customFormat="1" x14ac:dyDescent="0.3">
      <c r="B651" s="3">
        <f t="shared" si="36"/>
        <v>293</v>
      </c>
    </row>
    <row r="652" spans="2:2" customFormat="1" x14ac:dyDescent="0.3">
      <c r="B652" s="3">
        <f t="shared" si="36"/>
        <v>294</v>
      </c>
    </row>
    <row r="653" spans="2:2" customFormat="1" x14ac:dyDescent="0.3">
      <c r="B653" s="3">
        <f t="shared" si="36"/>
        <v>295</v>
      </c>
    </row>
    <row r="654" spans="2:2" customFormat="1" x14ac:dyDescent="0.3">
      <c r="B654" s="3">
        <f t="shared" si="36"/>
        <v>296</v>
      </c>
    </row>
    <row r="655" spans="2:2" customFormat="1" x14ac:dyDescent="0.3">
      <c r="B655" s="3">
        <f t="shared" si="36"/>
        <v>297</v>
      </c>
    </row>
    <row r="656" spans="2:2" customFormat="1" x14ac:dyDescent="0.3">
      <c r="B656" s="3">
        <f t="shared" si="36"/>
        <v>298</v>
      </c>
    </row>
    <row r="657" spans="2:2" customFormat="1" x14ac:dyDescent="0.3">
      <c r="B657" s="3">
        <f t="shared" si="36"/>
        <v>299</v>
      </c>
    </row>
    <row r="658" spans="2:2" customFormat="1" x14ac:dyDescent="0.3">
      <c r="B658" s="3">
        <f t="shared" si="36"/>
        <v>300</v>
      </c>
    </row>
    <row r="659" spans="2:2" customFormat="1" x14ac:dyDescent="0.3">
      <c r="B659" s="3">
        <f t="shared" si="36"/>
        <v>301</v>
      </c>
    </row>
    <row r="660" spans="2:2" customFormat="1" x14ac:dyDescent="0.3">
      <c r="B660" s="3">
        <f t="shared" si="36"/>
        <v>302</v>
      </c>
    </row>
    <row r="661" spans="2:2" customFormat="1" x14ac:dyDescent="0.3">
      <c r="B661" s="3">
        <f t="shared" si="36"/>
        <v>303</v>
      </c>
    </row>
    <row r="662" spans="2:2" customFormat="1" x14ac:dyDescent="0.3">
      <c r="B662" s="3">
        <f t="shared" si="36"/>
        <v>304</v>
      </c>
    </row>
    <row r="663" spans="2:2" customFormat="1" x14ac:dyDescent="0.3">
      <c r="B663" s="3">
        <f t="shared" si="36"/>
        <v>305</v>
      </c>
    </row>
    <row r="664" spans="2:2" customFormat="1" x14ac:dyDescent="0.3">
      <c r="B664" s="3">
        <f t="shared" si="36"/>
        <v>306</v>
      </c>
    </row>
    <row r="665" spans="2:2" customFormat="1" x14ac:dyDescent="0.3">
      <c r="B665" s="3">
        <f t="shared" si="36"/>
        <v>307</v>
      </c>
    </row>
    <row r="666" spans="2:2" customFormat="1" x14ac:dyDescent="0.3">
      <c r="B666" s="3">
        <f t="shared" si="36"/>
        <v>308</v>
      </c>
    </row>
    <row r="667" spans="2:2" customFormat="1" x14ac:dyDescent="0.3">
      <c r="B667" s="3">
        <f t="shared" si="36"/>
        <v>309</v>
      </c>
    </row>
    <row r="668" spans="2:2" customFormat="1" x14ac:dyDescent="0.3">
      <c r="B668" s="3">
        <f t="shared" si="36"/>
        <v>310</v>
      </c>
    </row>
    <row r="669" spans="2:2" customFormat="1" x14ac:dyDescent="0.3">
      <c r="B669" s="3">
        <f t="shared" si="36"/>
        <v>311</v>
      </c>
    </row>
    <row r="670" spans="2:2" customFormat="1" x14ac:dyDescent="0.3">
      <c r="B670" s="3">
        <f t="shared" si="36"/>
        <v>312</v>
      </c>
    </row>
    <row r="671" spans="2:2" customFormat="1" x14ac:dyDescent="0.3">
      <c r="B671" s="3">
        <f t="shared" si="36"/>
        <v>313</v>
      </c>
    </row>
    <row r="672" spans="2:2" customFormat="1" x14ac:dyDescent="0.3">
      <c r="B672" s="3">
        <f t="shared" si="36"/>
        <v>314</v>
      </c>
    </row>
    <row r="673" spans="2:2" customFormat="1" x14ac:dyDescent="0.3">
      <c r="B673" s="3">
        <f t="shared" si="36"/>
        <v>315</v>
      </c>
    </row>
    <row r="674" spans="2:2" customFormat="1" x14ac:dyDescent="0.3">
      <c r="B674" s="3">
        <f t="shared" si="36"/>
        <v>316</v>
      </c>
    </row>
    <row r="675" spans="2:2" customFormat="1" x14ac:dyDescent="0.3">
      <c r="B675" s="3">
        <f t="shared" si="36"/>
        <v>317</v>
      </c>
    </row>
    <row r="676" spans="2:2" customFormat="1" x14ac:dyDescent="0.3">
      <c r="B676" s="3">
        <f t="shared" si="36"/>
        <v>318</v>
      </c>
    </row>
    <row r="677" spans="2:2" customFormat="1" x14ac:dyDescent="0.3">
      <c r="B677" s="3">
        <f t="shared" si="36"/>
        <v>319</v>
      </c>
    </row>
    <row r="678" spans="2:2" customFormat="1" x14ac:dyDescent="0.3">
      <c r="B678" s="3">
        <f t="shared" si="36"/>
        <v>320</v>
      </c>
    </row>
    <row r="679" spans="2:2" customFormat="1" x14ac:dyDescent="0.3">
      <c r="B679" s="3">
        <f t="shared" si="36"/>
        <v>321</v>
      </c>
    </row>
    <row r="680" spans="2:2" customFormat="1" x14ac:dyDescent="0.3">
      <c r="B680" s="3">
        <f t="shared" si="36"/>
        <v>322</v>
      </c>
    </row>
    <row r="681" spans="2:2" customFormat="1" x14ac:dyDescent="0.3">
      <c r="B681" s="3">
        <f t="shared" ref="B681:B708" si="37">+B680+1</f>
        <v>323</v>
      </c>
    </row>
    <row r="682" spans="2:2" customFormat="1" x14ac:dyDescent="0.3">
      <c r="B682" s="3">
        <f t="shared" si="37"/>
        <v>324</v>
      </c>
    </row>
    <row r="683" spans="2:2" customFormat="1" x14ac:dyDescent="0.3">
      <c r="B683" s="3">
        <f t="shared" si="37"/>
        <v>325</v>
      </c>
    </row>
    <row r="684" spans="2:2" customFormat="1" x14ac:dyDescent="0.3">
      <c r="B684" s="3">
        <f t="shared" si="37"/>
        <v>326</v>
      </c>
    </row>
    <row r="685" spans="2:2" customFormat="1" x14ac:dyDescent="0.3">
      <c r="B685" s="3">
        <f t="shared" si="37"/>
        <v>327</v>
      </c>
    </row>
    <row r="686" spans="2:2" customFormat="1" x14ac:dyDescent="0.3">
      <c r="B686" s="3">
        <f t="shared" si="37"/>
        <v>328</v>
      </c>
    </row>
    <row r="687" spans="2:2" customFormat="1" x14ac:dyDescent="0.3">
      <c r="B687" s="3">
        <f t="shared" si="37"/>
        <v>329</v>
      </c>
    </row>
    <row r="688" spans="2:2" customFormat="1" x14ac:dyDescent="0.3">
      <c r="B688" s="3">
        <f t="shared" si="37"/>
        <v>330</v>
      </c>
    </row>
    <row r="689" spans="2:2" customFormat="1" x14ac:dyDescent="0.3">
      <c r="B689" s="3">
        <f t="shared" si="37"/>
        <v>331</v>
      </c>
    </row>
    <row r="690" spans="2:2" customFormat="1" x14ac:dyDescent="0.3">
      <c r="B690" s="3">
        <f t="shared" si="37"/>
        <v>332</v>
      </c>
    </row>
    <row r="691" spans="2:2" customFormat="1" x14ac:dyDescent="0.3">
      <c r="B691" s="3">
        <f t="shared" si="37"/>
        <v>333</v>
      </c>
    </row>
    <row r="692" spans="2:2" customFormat="1" x14ac:dyDescent="0.3">
      <c r="B692" s="3">
        <f t="shared" si="37"/>
        <v>334</v>
      </c>
    </row>
    <row r="693" spans="2:2" customFormat="1" x14ac:dyDescent="0.3">
      <c r="B693" s="3">
        <f t="shared" si="37"/>
        <v>335</v>
      </c>
    </row>
    <row r="694" spans="2:2" customFormat="1" x14ac:dyDescent="0.3">
      <c r="B694" s="3">
        <f t="shared" si="37"/>
        <v>336</v>
      </c>
    </row>
    <row r="695" spans="2:2" customFormat="1" x14ac:dyDescent="0.3">
      <c r="B695" s="3">
        <f t="shared" si="37"/>
        <v>337</v>
      </c>
    </row>
    <row r="696" spans="2:2" customFormat="1" x14ac:dyDescent="0.3">
      <c r="B696" s="3">
        <f t="shared" si="37"/>
        <v>338</v>
      </c>
    </row>
    <row r="697" spans="2:2" customFormat="1" x14ac:dyDescent="0.3">
      <c r="B697" s="3">
        <f t="shared" si="37"/>
        <v>339</v>
      </c>
    </row>
    <row r="698" spans="2:2" customFormat="1" x14ac:dyDescent="0.3">
      <c r="B698" s="3">
        <f t="shared" si="37"/>
        <v>340</v>
      </c>
    </row>
    <row r="699" spans="2:2" customFormat="1" x14ac:dyDescent="0.3">
      <c r="B699" s="3">
        <f t="shared" si="37"/>
        <v>341</v>
      </c>
    </row>
    <row r="700" spans="2:2" customFormat="1" x14ac:dyDescent="0.3">
      <c r="B700" s="3">
        <f t="shared" si="37"/>
        <v>342</v>
      </c>
    </row>
    <row r="701" spans="2:2" customFormat="1" x14ac:dyDescent="0.3">
      <c r="B701" s="3">
        <f t="shared" si="37"/>
        <v>343</v>
      </c>
    </row>
    <row r="702" spans="2:2" customFormat="1" x14ac:dyDescent="0.3">
      <c r="B702" s="3">
        <f t="shared" si="37"/>
        <v>344</v>
      </c>
    </row>
    <row r="703" spans="2:2" customFormat="1" x14ac:dyDescent="0.3">
      <c r="B703" s="3">
        <f t="shared" si="37"/>
        <v>345</v>
      </c>
    </row>
    <row r="704" spans="2:2" customFormat="1" x14ac:dyDescent="0.3">
      <c r="B704" s="3">
        <f t="shared" si="37"/>
        <v>346</v>
      </c>
    </row>
    <row r="705" spans="2:2" customFormat="1" x14ac:dyDescent="0.3">
      <c r="B705" s="3">
        <f t="shared" si="37"/>
        <v>347</v>
      </c>
    </row>
    <row r="706" spans="2:2" customFormat="1" x14ac:dyDescent="0.3">
      <c r="B706" s="3">
        <f t="shared" si="37"/>
        <v>348</v>
      </c>
    </row>
    <row r="707" spans="2:2" customFormat="1" x14ac:dyDescent="0.3">
      <c r="B707" s="3">
        <f t="shared" si="37"/>
        <v>349</v>
      </c>
    </row>
    <row r="708" spans="2:2" customFormat="1" x14ac:dyDescent="0.3">
      <c r="B708" s="3">
        <f t="shared" si="37"/>
        <v>350</v>
      </c>
    </row>
    <row r="709" spans="2:2" customFormat="1" x14ac:dyDescent="0.3">
      <c r="B709" s="3"/>
    </row>
    <row r="710" spans="2:2" customFormat="1" x14ac:dyDescent="0.3">
      <c r="B710" s="3"/>
    </row>
    <row r="711" spans="2:2" customFormat="1" x14ac:dyDescent="0.3">
      <c r="B711" s="3"/>
    </row>
    <row r="712" spans="2:2" customFormat="1" x14ac:dyDescent="0.3">
      <c r="B712" s="3"/>
    </row>
    <row r="713" spans="2:2" customFormat="1" x14ac:dyDescent="0.3">
      <c r="B713" s="3"/>
    </row>
    <row r="714" spans="2:2" customFormat="1" x14ac:dyDescent="0.3">
      <c r="B714" s="3"/>
    </row>
    <row r="715" spans="2:2" customFormat="1" x14ac:dyDescent="0.3">
      <c r="B715" s="3"/>
    </row>
    <row r="716" spans="2:2" customFormat="1" x14ac:dyDescent="0.3">
      <c r="B716" s="3"/>
    </row>
    <row r="717" spans="2:2" customFormat="1" x14ac:dyDescent="0.3">
      <c r="B717" s="3"/>
    </row>
    <row r="718" spans="2:2" customFormat="1" x14ac:dyDescent="0.3">
      <c r="B718" s="3"/>
    </row>
    <row r="719" spans="2:2" customFormat="1" x14ac:dyDescent="0.3">
      <c r="B719" s="3"/>
    </row>
    <row r="720" spans="2:2" customFormat="1" x14ac:dyDescent="0.3">
      <c r="B720" s="3"/>
    </row>
    <row r="721" spans="2:2" customFormat="1" x14ac:dyDescent="0.3">
      <c r="B721" s="3"/>
    </row>
    <row r="722" spans="2:2" customFormat="1" x14ac:dyDescent="0.3">
      <c r="B722" s="3"/>
    </row>
    <row r="723" spans="2:2" customFormat="1" x14ac:dyDescent="0.3">
      <c r="B723" s="3"/>
    </row>
    <row r="724" spans="2:2" customFormat="1" x14ac:dyDescent="0.3">
      <c r="B724" s="3"/>
    </row>
    <row r="725" spans="2:2" customFormat="1" x14ac:dyDescent="0.3">
      <c r="B725" s="3"/>
    </row>
    <row r="726" spans="2:2" customFormat="1" x14ac:dyDescent="0.3">
      <c r="B726" s="3"/>
    </row>
    <row r="727" spans="2:2" customFormat="1" x14ac:dyDescent="0.3">
      <c r="B727" s="3"/>
    </row>
    <row r="728" spans="2:2" customFormat="1" x14ac:dyDescent="0.3">
      <c r="B728" s="3"/>
    </row>
    <row r="729" spans="2:2" customFormat="1" x14ac:dyDescent="0.3">
      <c r="B729" s="3"/>
    </row>
    <row r="730" spans="2:2" customFormat="1" x14ac:dyDescent="0.3">
      <c r="B730" s="3"/>
    </row>
    <row r="731" spans="2:2" customFormat="1" x14ac:dyDescent="0.3">
      <c r="B731" s="3"/>
    </row>
    <row r="732" spans="2:2" customFormat="1" x14ac:dyDescent="0.3">
      <c r="B732" s="3"/>
    </row>
    <row r="733" spans="2:2" customFormat="1" x14ac:dyDescent="0.3">
      <c r="B733" s="3"/>
    </row>
    <row r="734" spans="2:2" customFormat="1" x14ac:dyDescent="0.3">
      <c r="B734" s="3"/>
    </row>
    <row r="735" spans="2:2" customFormat="1" x14ac:dyDescent="0.3">
      <c r="B735" s="3"/>
    </row>
    <row r="736" spans="2:2" customFormat="1" x14ac:dyDescent="0.3">
      <c r="B736" s="3"/>
    </row>
    <row r="737" spans="2:2" customFormat="1" x14ac:dyDescent="0.3">
      <c r="B737" s="3"/>
    </row>
    <row r="738" spans="2:2" customFormat="1" x14ac:dyDescent="0.3">
      <c r="B738" s="3"/>
    </row>
    <row r="739" spans="2:2" customFormat="1" x14ac:dyDescent="0.3">
      <c r="B739" s="3"/>
    </row>
    <row r="740" spans="2:2" customFormat="1" x14ac:dyDescent="0.3">
      <c r="B740" s="3"/>
    </row>
    <row r="741" spans="2:2" customFormat="1" x14ac:dyDescent="0.3">
      <c r="B741" s="3"/>
    </row>
    <row r="742" spans="2:2" customFormat="1" x14ac:dyDescent="0.3">
      <c r="B742" s="3"/>
    </row>
    <row r="743" spans="2:2" customFormat="1" x14ac:dyDescent="0.3">
      <c r="B743" s="3"/>
    </row>
    <row r="744" spans="2:2" customFormat="1" x14ac:dyDescent="0.3">
      <c r="B744" s="3"/>
    </row>
    <row r="745" spans="2:2" customFormat="1" x14ac:dyDescent="0.3">
      <c r="B745" s="3"/>
    </row>
    <row r="746" spans="2:2" customFormat="1" x14ac:dyDescent="0.3">
      <c r="B746" s="3"/>
    </row>
    <row r="747" spans="2:2" customFormat="1" x14ac:dyDescent="0.3">
      <c r="B747" s="3"/>
    </row>
    <row r="748" spans="2:2" customFormat="1" x14ac:dyDescent="0.3">
      <c r="B748" s="3"/>
    </row>
    <row r="749" spans="2:2" customFormat="1" x14ac:dyDescent="0.3">
      <c r="B749" s="3"/>
    </row>
    <row r="750" spans="2:2" customFormat="1" x14ac:dyDescent="0.3">
      <c r="B750" s="3"/>
    </row>
    <row r="751" spans="2:2" customFormat="1" x14ac:dyDescent="0.3">
      <c r="B751" s="3"/>
    </row>
    <row r="752" spans="2:2" customFormat="1" x14ac:dyDescent="0.3">
      <c r="B752" s="3"/>
    </row>
    <row r="753" spans="2:2" customFormat="1" x14ac:dyDescent="0.3">
      <c r="B753" s="3"/>
    </row>
    <row r="754" spans="2:2" customFormat="1" x14ac:dyDescent="0.3">
      <c r="B754" s="3"/>
    </row>
    <row r="755" spans="2:2" customFormat="1" x14ac:dyDescent="0.3">
      <c r="B755" s="3"/>
    </row>
    <row r="756" spans="2:2" customFormat="1" x14ac:dyDescent="0.3">
      <c r="B756" s="3"/>
    </row>
    <row r="757" spans="2:2" customFormat="1" x14ac:dyDescent="0.3">
      <c r="B757" s="3"/>
    </row>
    <row r="758" spans="2:2" customFormat="1" x14ac:dyDescent="0.3">
      <c r="B758" s="3"/>
    </row>
    <row r="759" spans="2:2" customFormat="1" x14ac:dyDescent="0.3">
      <c r="B759" s="3"/>
    </row>
    <row r="760" spans="2:2" customFormat="1" x14ac:dyDescent="0.3">
      <c r="B760" s="3"/>
    </row>
    <row r="761" spans="2:2" customFormat="1" x14ac:dyDescent="0.3">
      <c r="B761" s="3"/>
    </row>
    <row r="762" spans="2:2" customFormat="1" x14ac:dyDescent="0.3">
      <c r="B762" s="3"/>
    </row>
    <row r="763" spans="2:2" customFormat="1" x14ac:dyDescent="0.3">
      <c r="B763" s="3"/>
    </row>
    <row r="764" spans="2:2" customFormat="1" x14ac:dyDescent="0.3">
      <c r="B764" s="3"/>
    </row>
    <row r="765" spans="2:2" customFormat="1" x14ac:dyDescent="0.3">
      <c r="B765" s="3"/>
    </row>
    <row r="766" spans="2:2" customFormat="1" x14ac:dyDescent="0.3">
      <c r="B766" s="3"/>
    </row>
    <row r="767" spans="2:2" customFormat="1" x14ac:dyDescent="0.3">
      <c r="B767" s="3"/>
    </row>
    <row r="768" spans="2:2" customFormat="1" x14ac:dyDescent="0.3">
      <c r="B768" s="3"/>
    </row>
    <row r="769" spans="2:2" customFormat="1" x14ac:dyDescent="0.3">
      <c r="B769" s="3"/>
    </row>
    <row r="770" spans="2:2" customFormat="1" x14ac:dyDescent="0.3">
      <c r="B770" s="3"/>
    </row>
    <row r="771" spans="2:2" customFormat="1" x14ac:dyDescent="0.3">
      <c r="B771" s="3"/>
    </row>
    <row r="772" spans="2:2" customFormat="1" x14ac:dyDescent="0.3">
      <c r="B772" s="3"/>
    </row>
    <row r="773" spans="2:2" customFormat="1" x14ac:dyDescent="0.3">
      <c r="B773" s="3"/>
    </row>
    <row r="774" spans="2:2" customFormat="1" x14ac:dyDescent="0.3">
      <c r="B774" s="3"/>
    </row>
    <row r="775" spans="2:2" customFormat="1" x14ac:dyDescent="0.3">
      <c r="B775" s="3"/>
    </row>
    <row r="776" spans="2:2" customFormat="1" x14ac:dyDescent="0.3">
      <c r="B776" s="3"/>
    </row>
    <row r="777" spans="2:2" customFormat="1" x14ac:dyDescent="0.3">
      <c r="B777" s="3"/>
    </row>
    <row r="778" spans="2:2" customFormat="1" x14ac:dyDescent="0.3">
      <c r="B778" s="3"/>
    </row>
    <row r="779" spans="2:2" customFormat="1" x14ac:dyDescent="0.3">
      <c r="B779" s="3"/>
    </row>
    <row r="780" spans="2:2" customFormat="1" x14ac:dyDescent="0.3">
      <c r="B780" s="3"/>
    </row>
    <row r="781" spans="2:2" customFormat="1" x14ac:dyDescent="0.3">
      <c r="B781" s="3"/>
    </row>
    <row r="782" spans="2:2" customFormat="1" x14ac:dyDescent="0.3">
      <c r="B782" s="3"/>
    </row>
    <row r="783" spans="2:2" customFormat="1" x14ac:dyDescent="0.3">
      <c r="B783" s="3"/>
    </row>
    <row r="784" spans="2:2" customFormat="1" x14ac:dyDescent="0.3">
      <c r="B784" s="3"/>
    </row>
    <row r="785" spans="2:2" customFormat="1" x14ac:dyDescent="0.3">
      <c r="B785" s="3"/>
    </row>
    <row r="786" spans="2:2" customFormat="1" x14ac:dyDescent="0.3">
      <c r="B786" s="3"/>
    </row>
    <row r="787" spans="2:2" customFormat="1" x14ac:dyDescent="0.3">
      <c r="B787" s="3"/>
    </row>
    <row r="788" spans="2:2" customFormat="1" x14ac:dyDescent="0.3">
      <c r="B788" s="3"/>
    </row>
    <row r="789" spans="2:2" customFormat="1" x14ac:dyDescent="0.3">
      <c r="B789" s="3"/>
    </row>
    <row r="790" spans="2:2" customFormat="1" x14ac:dyDescent="0.3">
      <c r="B790" s="3"/>
    </row>
    <row r="791" spans="2:2" customFormat="1" x14ac:dyDescent="0.3">
      <c r="B791" s="3"/>
    </row>
    <row r="792" spans="2:2" customFormat="1" x14ac:dyDescent="0.3">
      <c r="B792" s="3"/>
    </row>
    <row r="793" spans="2:2" customFormat="1" x14ac:dyDescent="0.3">
      <c r="B793" s="3"/>
    </row>
    <row r="794" spans="2:2" customFormat="1" x14ac:dyDescent="0.3">
      <c r="B794" s="3"/>
    </row>
    <row r="795" spans="2:2" customFormat="1" x14ac:dyDescent="0.3">
      <c r="B795" s="3"/>
    </row>
    <row r="796" spans="2:2" customFormat="1" x14ac:dyDescent="0.3">
      <c r="B796" s="3"/>
    </row>
    <row r="797" spans="2:2" customFormat="1" x14ac:dyDescent="0.3">
      <c r="B797" s="3"/>
    </row>
    <row r="798" spans="2:2" customFormat="1" x14ac:dyDescent="0.3">
      <c r="B798" s="3"/>
    </row>
    <row r="799" spans="2:2" customFormat="1" x14ac:dyDescent="0.3">
      <c r="B799" s="3"/>
    </row>
    <row r="800" spans="2:2" customFormat="1" x14ac:dyDescent="0.3">
      <c r="B800" s="3"/>
    </row>
    <row r="801" spans="2:2" customFormat="1" x14ac:dyDescent="0.3">
      <c r="B801" s="3"/>
    </row>
    <row r="802" spans="2:2" customFormat="1" x14ac:dyDescent="0.3">
      <c r="B802" s="3"/>
    </row>
    <row r="803" spans="2:2" customFormat="1" x14ac:dyDescent="0.3">
      <c r="B803" s="3"/>
    </row>
    <row r="804" spans="2:2" customFormat="1" x14ac:dyDescent="0.3">
      <c r="B804" s="3"/>
    </row>
    <row r="805" spans="2:2" customFormat="1" x14ac:dyDescent="0.3">
      <c r="B805" s="3"/>
    </row>
    <row r="806" spans="2:2" customFormat="1" x14ac:dyDescent="0.3">
      <c r="B806" s="3"/>
    </row>
    <row r="807" spans="2:2" customFormat="1" x14ac:dyDescent="0.3">
      <c r="B807" s="3"/>
    </row>
    <row r="808" spans="2:2" customFormat="1" x14ac:dyDescent="0.3">
      <c r="B808" s="3"/>
    </row>
    <row r="809" spans="2:2" customFormat="1" x14ac:dyDescent="0.3">
      <c r="B809" s="3"/>
    </row>
    <row r="810" spans="2:2" customFormat="1" x14ac:dyDescent="0.3">
      <c r="B810" s="3"/>
    </row>
    <row r="811" spans="2:2" customFormat="1" x14ac:dyDescent="0.3">
      <c r="B811" s="3"/>
    </row>
    <row r="812" spans="2:2" customFormat="1" x14ac:dyDescent="0.3">
      <c r="B812" s="3"/>
    </row>
    <row r="813" spans="2:2" customFormat="1" x14ac:dyDescent="0.3">
      <c r="B813" s="3"/>
    </row>
    <row r="814" spans="2:2" customFormat="1" x14ac:dyDescent="0.3">
      <c r="B814" s="3"/>
    </row>
    <row r="815" spans="2:2" customFormat="1" x14ac:dyDescent="0.3">
      <c r="B815" s="3"/>
    </row>
    <row r="816" spans="2:2" customFormat="1" x14ac:dyDescent="0.3">
      <c r="B816" s="3"/>
    </row>
    <row r="817" spans="2:2" customFormat="1" x14ac:dyDescent="0.3">
      <c r="B817" s="3"/>
    </row>
    <row r="818" spans="2:2" customFormat="1" x14ac:dyDescent="0.3">
      <c r="B818" s="3"/>
    </row>
    <row r="819" spans="2:2" customFormat="1" x14ac:dyDescent="0.3">
      <c r="B819" s="3"/>
    </row>
    <row r="820" spans="2:2" customFormat="1" x14ac:dyDescent="0.3">
      <c r="B820" s="3"/>
    </row>
    <row r="821" spans="2:2" customFormat="1" x14ac:dyDescent="0.3">
      <c r="B821" s="3"/>
    </row>
    <row r="822" spans="2:2" customFormat="1" x14ac:dyDescent="0.3">
      <c r="B822" s="3"/>
    </row>
    <row r="823" spans="2:2" customFormat="1" x14ac:dyDescent="0.3">
      <c r="B823" s="3"/>
    </row>
    <row r="824" spans="2:2" customFormat="1" x14ac:dyDescent="0.3">
      <c r="B824" s="3"/>
    </row>
    <row r="825" spans="2:2" customFormat="1" x14ac:dyDescent="0.3">
      <c r="B825" s="3"/>
    </row>
    <row r="826" spans="2:2" customFormat="1" x14ac:dyDescent="0.3">
      <c r="B826" s="3"/>
    </row>
    <row r="827" spans="2:2" customFormat="1" x14ac:dyDescent="0.3">
      <c r="B827" s="3"/>
    </row>
    <row r="828" spans="2:2" customFormat="1" x14ac:dyDescent="0.3">
      <c r="B828" s="3"/>
    </row>
    <row r="829" spans="2:2" customFormat="1" x14ac:dyDescent="0.3">
      <c r="B829" s="3"/>
    </row>
    <row r="830" spans="2:2" customFormat="1" x14ac:dyDescent="0.3">
      <c r="B830" s="3"/>
    </row>
    <row r="831" spans="2:2" customFormat="1" x14ac:dyDescent="0.3">
      <c r="B831" s="3"/>
    </row>
    <row r="832" spans="2:2" customFormat="1" x14ac:dyDescent="0.3">
      <c r="B832" s="3"/>
    </row>
    <row r="833" spans="2:2" customFormat="1" x14ac:dyDescent="0.3">
      <c r="B833" s="3"/>
    </row>
    <row r="834" spans="2:2" customFormat="1" x14ac:dyDescent="0.3">
      <c r="B834" s="3"/>
    </row>
    <row r="835" spans="2:2" customFormat="1" x14ac:dyDescent="0.3">
      <c r="B835" s="3"/>
    </row>
    <row r="836" spans="2:2" customFormat="1" x14ac:dyDescent="0.3">
      <c r="B836" s="3"/>
    </row>
    <row r="837" spans="2:2" customFormat="1" x14ac:dyDescent="0.3">
      <c r="B837" s="3"/>
    </row>
    <row r="838" spans="2:2" customFormat="1" x14ac:dyDescent="0.3">
      <c r="B838" s="3"/>
    </row>
    <row r="839" spans="2:2" customFormat="1" x14ac:dyDescent="0.3">
      <c r="B839" s="3"/>
    </row>
    <row r="840" spans="2:2" customFormat="1" x14ac:dyDescent="0.3">
      <c r="B840" s="3"/>
    </row>
    <row r="841" spans="2:2" customFormat="1" x14ac:dyDescent="0.3">
      <c r="B841" s="3"/>
    </row>
    <row r="842" spans="2:2" customFormat="1" x14ac:dyDescent="0.3">
      <c r="B842" s="3"/>
    </row>
    <row r="843" spans="2:2" customFormat="1" x14ac:dyDescent="0.3">
      <c r="B843" s="3"/>
    </row>
    <row r="844" spans="2:2" customFormat="1" x14ac:dyDescent="0.3">
      <c r="B844" s="3"/>
    </row>
    <row r="845" spans="2:2" customFormat="1" x14ac:dyDescent="0.3">
      <c r="B845" s="3"/>
    </row>
    <row r="846" spans="2:2" customFormat="1" x14ac:dyDescent="0.3">
      <c r="B846" s="3"/>
    </row>
    <row r="847" spans="2:2" customFormat="1" x14ac:dyDescent="0.3">
      <c r="B847" s="3"/>
    </row>
    <row r="848" spans="2:2" customFormat="1" x14ac:dyDescent="0.3">
      <c r="B848" s="3"/>
    </row>
    <row r="849" spans="2:2" customFormat="1" x14ac:dyDescent="0.3">
      <c r="B849" s="3"/>
    </row>
    <row r="850" spans="2:2" customFormat="1" x14ac:dyDescent="0.3">
      <c r="B850" s="3"/>
    </row>
    <row r="851" spans="2:2" customFormat="1" x14ac:dyDescent="0.3">
      <c r="B851" s="3"/>
    </row>
    <row r="852" spans="2:2" customFormat="1" x14ac:dyDescent="0.3">
      <c r="B852" s="3"/>
    </row>
    <row r="853" spans="2:2" customFormat="1" x14ac:dyDescent="0.3">
      <c r="B853" s="3"/>
    </row>
    <row r="854" spans="2:2" customFormat="1" x14ac:dyDescent="0.3">
      <c r="B854" s="3"/>
    </row>
    <row r="855" spans="2:2" customFormat="1" x14ac:dyDescent="0.3">
      <c r="B855" s="3"/>
    </row>
    <row r="856" spans="2:2" customFormat="1" x14ac:dyDescent="0.3">
      <c r="B856" s="3"/>
    </row>
    <row r="857" spans="2:2" customFormat="1" x14ac:dyDescent="0.3">
      <c r="B857" s="3"/>
    </row>
    <row r="858" spans="2:2" customFormat="1" x14ac:dyDescent="0.3">
      <c r="B858" s="3"/>
    </row>
    <row r="859" spans="2:2" customFormat="1" x14ac:dyDescent="0.3">
      <c r="B859" s="3"/>
    </row>
    <row r="860" spans="2:2" customFormat="1" x14ac:dyDescent="0.3">
      <c r="B860" s="3"/>
    </row>
    <row r="861" spans="2:2" customFormat="1" x14ac:dyDescent="0.3">
      <c r="B861" s="3"/>
    </row>
    <row r="862" spans="2:2" customFormat="1" x14ac:dyDescent="0.3">
      <c r="B862" s="3"/>
    </row>
    <row r="863" spans="2:2" customFormat="1" x14ac:dyDescent="0.3">
      <c r="B863" s="3"/>
    </row>
    <row r="864" spans="2:2" customFormat="1" x14ac:dyDescent="0.3">
      <c r="B864" s="3"/>
    </row>
    <row r="865" spans="2:2" customFormat="1" x14ac:dyDescent="0.3">
      <c r="B865" s="3"/>
    </row>
    <row r="866" spans="2:2" customFormat="1" x14ac:dyDescent="0.3">
      <c r="B866" s="3"/>
    </row>
    <row r="867" spans="2:2" customFormat="1" x14ac:dyDescent="0.3">
      <c r="B867" s="3"/>
    </row>
    <row r="868" spans="2:2" customFormat="1" x14ac:dyDescent="0.3">
      <c r="B868" s="3"/>
    </row>
    <row r="869" spans="2:2" customFormat="1" x14ac:dyDescent="0.3">
      <c r="B869" s="3"/>
    </row>
    <row r="870" spans="2:2" customFormat="1" x14ac:dyDescent="0.3">
      <c r="B870" s="3"/>
    </row>
    <row r="871" spans="2:2" customFormat="1" x14ac:dyDescent="0.3">
      <c r="B871" s="3"/>
    </row>
    <row r="872" spans="2:2" customFormat="1" x14ac:dyDescent="0.3">
      <c r="B872" s="3"/>
    </row>
    <row r="873" spans="2:2" customFormat="1" x14ac:dyDescent="0.3">
      <c r="B873" s="3"/>
    </row>
    <row r="874" spans="2:2" customFormat="1" x14ac:dyDescent="0.3">
      <c r="B874" s="3"/>
    </row>
    <row r="875" spans="2:2" customFormat="1" x14ac:dyDescent="0.3">
      <c r="B875" s="3"/>
    </row>
    <row r="876" spans="2:2" customFormat="1" x14ac:dyDescent="0.3">
      <c r="B876" s="3"/>
    </row>
    <row r="877" spans="2:2" customFormat="1" x14ac:dyDescent="0.3">
      <c r="B877" s="3"/>
    </row>
    <row r="878" spans="2:2" customFormat="1" x14ac:dyDescent="0.3">
      <c r="B878" s="3"/>
    </row>
    <row r="879" spans="2:2" customFormat="1" x14ac:dyDescent="0.3">
      <c r="B879" s="3"/>
    </row>
    <row r="880" spans="2:2" customFormat="1" x14ac:dyDescent="0.3">
      <c r="B880" s="3"/>
    </row>
    <row r="881" spans="2:2" customFormat="1" x14ac:dyDescent="0.3">
      <c r="B881" s="3"/>
    </row>
    <row r="882" spans="2:2" customFormat="1" x14ac:dyDescent="0.3">
      <c r="B882" s="3"/>
    </row>
    <row r="883" spans="2:2" customFormat="1" x14ac:dyDescent="0.3">
      <c r="B883" s="3"/>
    </row>
    <row r="884" spans="2:2" customFormat="1" x14ac:dyDescent="0.3">
      <c r="B884" s="3"/>
    </row>
    <row r="885" spans="2:2" customFormat="1" x14ac:dyDescent="0.3">
      <c r="B885" s="3"/>
    </row>
    <row r="886" spans="2:2" customFormat="1" x14ac:dyDescent="0.3">
      <c r="B886" s="3"/>
    </row>
    <row r="887" spans="2:2" customFormat="1" x14ac:dyDescent="0.3">
      <c r="B887" s="3"/>
    </row>
    <row r="888" spans="2:2" customFormat="1" x14ac:dyDescent="0.3">
      <c r="B888" s="3"/>
    </row>
    <row r="889" spans="2:2" customFormat="1" x14ac:dyDescent="0.3">
      <c r="B889" s="3"/>
    </row>
    <row r="890" spans="2:2" customFormat="1" x14ac:dyDescent="0.3">
      <c r="B890" s="3"/>
    </row>
    <row r="891" spans="2:2" customFormat="1" x14ac:dyDescent="0.3">
      <c r="B891" s="3"/>
    </row>
    <row r="892" spans="2:2" customFormat="1" x14ac:dyDescent="0.3">
      <c r="B892" s="3"/>
    </row>
    <row r="893" spans="2:2" customFormat="1" x14ac:dyDescent="0.3">
      <c r="B893" s="3"/>
    </row>
    <row r="894" spans="2:2" customFormat="1" x14ac:dyDescent="0.3">
      <c r="B894" s="3"/>
    </row>
    <row r="895" spans="2:2" customFormat="1" x14ac:dyDescent="0.3">
      <c r="B895" s="3"/>
    </row>
    <row r="896" spans="2:2" customFormat="1" x14ac:dyDescent="0.3">
      <c r="B896" s="3"/>
    </row>
    <row r="897" spans="2:2" customFormat="1" x14ac:dyDescent="0.3">
      <c r="B897" s="3"/>
    </row>
    <row r="898" spans="2:2" customFormat="1" x14ac:dyDescent="0.3">
      <c r="B898" s="3"/>
    </row>
    <row r="899" spans="2:2" customFormat="1" x14ac:dyDescent="0.3">
      <c r="B899" s="3"/>
    </row>
    <row r="900" spans="2:2" customFormat="1" x14ac:dyDescent="0.3">
      <c r="B900" s="3"/>
    </row>
    <row r="901" spans="2:2" customFormat="1" x14ac:dyDescent="0.3">
      <c r="B901" s="3"/>
    </row>
    <row r="902" spans="2:2" customFormat="1" x14ac:dyDescent="0.3">
      <c r="B902" s="3"/>
    </row>
    <row r="903" spans="2:2" customFormat="1" x14ac:dyDescent="0.3">
      <c r="B903" s="3"/>
    </row>
    <row r="904" spans="2:2" customFormat="1" x14ac:dyDescent="0.3">
      <c r="B904" s="3"/>
    </row>
    <row r="905" spans="2:2" customFormat="1" x14ac:dyDescent="0.3">
      <c r="B905" s="3"/>
    </row>
    <row r="906" spans="2:2" customFormat="1" x14ac:dyDescent="0.3">
      <c r="B906" s="3"/>
    </row>
    <row r="907" spans="2:2" customFormat="1" x14ac:dyDescent="0.3">
      <c r="B907" s="3"/>
    </row>
    <row r="908" spans="2:2" customFormat="1" x14ac:dyDescent="0.3">
      <c r="B908" s="3"/>
    </row>
    <row r="909" spans="2:2" customFormat="1" x14ac:dyDescent="0.3">
      <c r="B909" s="3"/>
    </row>
    <row r="910" spans="2:2" customFormat="1" x14ac:dyDescent="0.3">
      <c r="B910" s="3"/>
    </row>
    <row r="911" spans="2:2" customFormat="1" x14ac:dyDescent="0.3">
      <c r="B911" s="3"/>
    </row>
    <row r="912" spans="2:2" customFormat="1" x14ac:dyDescent="0.3">
      <c r="B912" s="3"/>
    </row>
    <row r="913" spans="2:2" customFormat="1" x14ac:dyDescent="0.3">
      <c r="B913" s="3"/>
    </row>
    <row r="914" spans="2:2" customFormat="1" x14ac:dyDescent="0.3">
      <c r="B914" s="3"/>
    </row>
    <row r="915" spans="2:2" customFormat="1" x14ac:dyDescent="0.3">
      <c r="B915" s="3"/>
    </row>
    <row r="916" spans="2:2" customFormat="1" x14ac:dyDescent="0.3">
      <c r="B916" s="3"/>
    </row>
    <row r="917" spans="2:2" customFormat="1" x14ac:dyDescent="0.3">
      <c r="B917" s="3"/>
    </row>
    <row r="918" spans="2:2" customFormat="1" x14ac:dyDescent="0.3">
      <c r="B918" s="3"/>
    </row>
    <row r="919" spans="2:2" customFormat="1" x14ac:dyDescent="0.3">
      <c r="B919" s="3"/>
    </row>
    <row r="920" spans="2:2" customFormat="1" x14ac:dyDescent="0.3">
      <c r="B920" s="3"/>
    </row>
    <row r="921" spans="2:2" customFormat="1" x14ac:dyDescent="0.3">
      <c r="B921" s="3"/>
    </row>
    <row r="922" spans="2:2" customFormat="1" x14ac:dyDescent="0.3">
      <c r="B922" s="3"/>
    </row>
    <row r="923" spans="2:2" customFormat="1" x14ac:dyDescent="0.3">
      <c r="B923" s="3"/>
    </row>
    <row r="924" spans="2:2" customFormat="1" x14ac:dyDescent="0.3">
      <c r="B924" s="3"/>
    </row>
  </sheetData>
  <sortState xmlns:xlrd2="http://schemas.microsoft.com/office/spreadsheetml/2017/richdata2" ref="F359:F481">
    <sortCondition ref="F359"/>
  </sortState>
  <mergeCells count="3">
    <mergeCell ref="B356:G356"/>
    <mergeCell ref="B2:K2"/>
    <mergeCell ref="B1:G1"/>
  </mergeCells>
  <conditionalFormatting sqref="A8">
    <cfRule type="top10" dxfId="9" priority="3" bottom="1" rank="3"/>
  </conditionalFormatting>
  <conditionalFormatting sqref="N11:AM11 N20:AM20 N29:AM29 N38:AM38">
    <cfRule type="cellIs" dxfId="8" priority="2" operator="lessThanOrEqual">
      <formula>3</formula>
    </cfRule>
  </conditionalFormatting>
  <conditionalFormatting sqref="C359:C558">
    <cfRule type="duplicateValues" dxfId="7" priority="1"/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924"/>
  <sheetViews>
    <sheetView workbookViewId="0">
      <selection activeCell="B1" sqref="B1:G1"/>
    </sheetView>
  </sheetViews>
  <sheetFormatPr defaultColWidth="9.109375"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hidden="1" customWidth="1"/>
    <col min="9" max="9" width="4.109375" hidden="1" customWidth="1"/>
    <col min="10" max="10" width="3.109375" hidden="1" customWidth="1"/>
    <col min="11" max="11" width="7.6640625" style="1" hidden="1" customWidth="1"/>
    <col min="12" max="12" width="5.88671875" customWidth="1"/>
    <col min="13" max="13" width="4.109375" hidden="1" customWidth="1"/>
    <col min="14" max="39" width="6.6640625" hidden="1" customWidth="1"/>
    <col min="40" max="43" width="0" hidden="1" customWidth="1"/>
  </cols>
  <sheetData>
    <row r="1" spans="1:39" ht="30.75" customHeight="1" x14ac:dyDescent="0.3">
      <c r="B1" s="73" t="s">
        <v>1017</v>
      </c>
      <c r="C1" s="73"/>
      <c r="D1" s="73"/>
      <c r="E1" s="73"/>
      <c r="F1" s="73"/>
      <c r="G1" s="73"/>
      <c r="H1" s="49"/>
      <c r="I1" s="24"/>
      <c r="J1" s="24"/>
      <c r="K1" s="24"/>
      <c r="N1" s="45" t="s">
        <v>1015</v>
      </c>
    </row>
    <row r="2" spans="1:39" x14ac:dyDescent="0.3">
      <c r="B2" s="74" t="s">
        <v>479</v>
      </c>
      <c r="C2" s="74"/>
      <c r="D2" s="74"/>
      <c r="E2" s="74"/>
      <c r="F2" s="74"/>
      <c r="G2" s="74"/>
      <c r="H2" s="74"/>
      <c r="I2" s="74"/>
      <c r="J2" s="74"/>
      <c r="K2" s="74"/>
      <c r="N2" s="45"/>
    </row>
    <row r="3" spans="1:39" x14ac:dyDescent="0.3">
      <c r="A3" s="26" t="s">
        <v>481</v>
      </c>
      <c r="B3" s="7" t="s">
        <v>212</v>
      </c>
      <c r="C3" s="6" t="s">
        <v>214</v>
      </c>
      <c r="D3" s="6" t="s">
        <v>200</v>
      </c>
      <c r="E3" s="5" t="s">
        <v>199</v>
      </c>
      <c r="F3" s="5" t="s">
        <v>0</v>
      </c>
      <c r="G3" s="5" t="s">
        <v>1</v>
      </c>
      <c r="H3" s="10" t="s">
        <v>211</v>
      </c>
      <c r="I3" s="11" t="s">
        <v>216</v>
      </c>
      <c r="J3" s="6" t="s">
        <v>215</v>
      </c>
      <c r="K3" s="6" t="s">
        <v>564</v>
      </c>
      <c r="L3" s="3"/>
      <c r="N3" s="12" t="s">
        <v>206</v>
      </c>
      <c r="O3" s="12" t="s">
        <v>201</v>
      </c>
      <c r="P3" s="12" t="s">
        <v>205</v>
      </c>
      <c r="Q3" s="12" t="s">
        <v>774</v>
      </c>
      <c r="R3" s="12" t="s">
        <v>536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1"/>
      <c r="AE3" s="11"/>
      <c r="AF3" s="11"/>
      <c r="AG3" s="11"/>
      <c r="AH3" s="34"/>
      <c r="AI3" s="34"/>
      <c r="AJ3" s="34"/>
      <c r="AK3" s="34"/>
      <c r="AL3" s="34"/>
      <c r="AM3" s="34"/>
    </row>
    <row r="4" spans="1:39" x14ac:dyDescent="0.3">
      <c r="A4" t="str">
        <f>+K4</f>
        <v>LEW  1</v>
      </c>
      <c r="B4" s="3">
        <v>1</v>
      </c>
      <c r="C4" s="1">
        <v>306</v>
      </c>
      <c r="D4" s="27" t="s">
        <v>1508</v>
      </c>
      <c r="E4" s="1" t="str">
        <f>+VLOOKUP($C4,MasterData!$B$4:$K$1003,2,"false")</f>
        <v>Harriet</v>
      </c>
      <c r="F4" s="1" t="str">
        <f>+VLOOKUP($C4,MasterData!$B$4:$K$1003,3,"false")</f>
        <v>Bloor</v>
      </c>
      <c r="G4" s="1" t="str">
        <f>+VLOOKUP($C4,MasterData!$B$4:$K$1003,4,"false")</f>
        <v>LEW</v>
      </c>
      <c r="H4" s="1" t="str">
        <f>+VLOOKUP($C4,MasterData!$B$4:$K$1003,5,"False")</f>
        <v>U20</v>
      </c>
      <c r="I4" s="3" t="str">
        <f>+VLOOKUP($C4,MasterData!$B$4:$K$1003,6,"false")</f>
        <v>F</v>
      </c>
      <c r="J4" s="31" t="str">
        <f t="shared" ref="J4:J8" si="0">TEXT(SUMPRODUCT(--(G4=$G$4:$G$598),--(B4&gt;$B$4:$B$598))+1,0)</f>
        <v>1</v>
      </c>
      <c r="K4" s="1" t="str">
        <f t="shared" ref="K4:K8" si="1">+G4&amp;"  "&amp;J4</f>
        <v>LEW  1</v>
      </c>
      <c r="M4">
        <v>1</v>
      </c>
      <c r="N4" s="35">
        <f>+IF(ISNA(VLOOKUP(N$3&amp;"  "&amp;$M4,$A$3:$I$110,2,0)),"",VLOOKUP(N$3&amp;"  "&amp;$M4,$A$3:$I$110,2,0))</f>
        <v>1</v>
      </c>
      <c r="O4" s="35">
        <f t="shared" ref="O4:AM9" si="2">+IF(ISNA(VLOOKUP(O$3&amp;"  "&amp;$M4,$A$3:$I$110,2,0)),"",VLOOKUP(O$3&amp;"  "&amp;$M4,$A$3:$I$110,2,0))</f>
        <v>2</v>
      </c>
      <c r="P4" s="35">
        <f t="shared" si="2"/>
        <v>4</v>
      </c>
      <c r="Q4" s="35" t="str">
        <f t="shared" si="2"/>
        <v/>
      </c>
      <c r="R4" s="35" t="str">
        <f t="shared" si="2"/>
        <v/>
      </c>
      <c r="S4" s="35" t="str">
        <f t="shared" si="2"/>
        <v/>
      </c>
      <c r="T4" s="35" t="str">
        <f t="shared" si="2"/>
        <v/>
      </c>
      <c r="U4" s="35" t="str">
        <f t="shared" si="2"/>
        <v/>
      </c>
      <c r="V4" s="35" t="str">
        <f t="shared" si="2"/>
        <v/>
      </c>
      <c r="W4" s="35" t="str">
        <f t="shared" si="2"/>
        <v/>
      </c>
      <c r="X4" s="35" t="str">
        <f t="shared" si="2"/>
        <v/>
      </c>
      <c r="Y4" s="35" t="str">
        <f t="shared" si="2"/>
        <v/>
      </c>
      <c r="Z4" s="35" t="str">
        <f t="shared" si="2"/>
        <v/>
      </c>
      <c r="AA4" s="35" t="str">
        <f t="shared" si="2"/>
        <v/>
      </c>
      <c r="AB4" s="35" t="str">
        <f t="shared" si="2"/>
        <v/>
      </c>
      <c r="AC4" s="35" t="str">
        <f t="shared" si="2"/>
        <v/>
      </c>
      <c r="AD4" s="35" t="str">
        <f t="shared" si="2"/>
        <v/>
      </c>
      <c r="AE4" s="35" t="str">
        <f t="shared" si="2"/>
        <v/>
      </c>
      <c r="AF4" s="35" t="str">
        <f t="shared" si="2"/>
        <v/>
      </c>
      <c r="AG4" s="35" t="str">
        <f t="shared" si="2"/>
        <v/>
      </c>
      <c r="AH4" s="35" t="str">
        <f t="shared" si="2"/>
        <v/>
      </c>
      <c r="AI4" s="35" t="str">
        <f t="shared" si="2"/>
        <v/>
      </c>
      <c r="AJ4" s="35" t="str">
        <f t="shared" si="2"/>
        <v/>
      </c>
      <c r="AK4" s="35" t="str">
        <f t="shared" si="2"/>
        <v/>
      </c>
      <c r="AL4" s="35" t="str">
        <f t="shared" si="2"/>
        <v/>
      </c>
      <c r="AM4" s="35" t="str">
        <f t="shared" si="2"/>
        <v/>
      </c>
    </row>
    <row r="5" spans="1:39" x14ac:dyDescent="0.3">
      <c r="A5" t="str">
        <f t="shared" ref="A5:A8" si="3">+K5</f>
        <v>B&amp;H  1</v>
      </c>
      <c r="B5" s="3">
        <f>+B4+1</f>
        <v>2</v>
      </c>
      <c r="C5" s="1">
        <v>311</v>
      </c>
      <c r="D5" s="27" t="s">
        <v>1518</v>
      </c>
      <c r="E5" s="1" t="str">
        <f>+VLOOKUP($C5,MasterData!$B$4:$K$1003,2,"false")</f>
        <v>Emily</v>
      </c>
      <c r="F5" s="1" t="str">
        <f>+VLOOKUP($C5,MasterData!$B$4:$K$1003,3,"false")</f>
        <v>Muzio</v>
      </c>
      <c r="G5" s="1" t="str">
        <f>+VLOOKUP($C5,MasterData!$B$4:$K$1003,4,"false")</f>
        <v>B&amp;H</v>
      </c>
      <c r="H5" s="1" t="str">
        <f>+VLOOKUP($C5,MasterData!$B$4:$K$1003,5,"False")</f>
        <v>U20</v>
      </c>
      <c r="I5" s="3" t="str">
        <f>+VLOOKUP($C5,MasterData!$B$4:$K$1003,6,"false")</f>
        <v>F</v>
      </c>
      <c r="J5" s="31" t="str">
        <f t="shared" si="0"/>
        <v>1</v>
      </c>
      <c r="K5" s="1" t="str">
        <f t="shared" si="1"/>
        <v>B&amp;H  1</v>
      </c>
      <c r="M5">
        <v>2</v>
      </c>
      <c r="N5" s="35" t="str">
        <f t="shared" ref="N5:AC9" si="4">+IF(ISNA(VLOOKUP(N$3&amp;"  "&amp;$M5,$A$3:$I$110,2,0)),"",VLOOKUP(N$3&amp;"  "&amp;$M5,$A$3:$I$110,2,0))</f>
        <v/>
      </c>
      <c r="O5" s="35">
        <f t="shared" si="4"/>
        <v>3</v>
      </c>
      <c r="P5" s="35" t="str">
        <f t="shared" si="4"/>
        <v/>
      </c>
      <c r="Q5" s="35" t="str">
        <f t="shared" si="4"/>
        <v/>
      </c>
      <c r="R5" s="35" t="str">
        <f t="shared" si="4"/>
        <v/>
      </c>
      <c r="S5" s="35" t="str">
        <f t="shared" si="4"/>
        <v/>
      </c>
      <c r="T5" s="35" t="str">
        <f t="shared" si="4"/>
        <v/>
      </c>
      <c r="U5" s="35" t="str">
        <f t="shared" si="4"/>
        <v/>
      </c>
      <c r="V5" s="35" t="str">
        <f t="shared" si="4"/>
        <v/>
      </c>
      <c r="W5" s="35" t="str">
        <f t="shared" si="4"/>
        <v/>
      </c>
      <c r="X5" s="35" t="str">
        <f t="shared" si="4"/>
        <v/>
      </c>
      <c r="Y5" s="35" t="str">
        <f t="shared" si="4"/>
        <v/>
      </c>
      <c r="Z5" s="35" t="str">
        <f t="shared" si="4"/>
        <v/>
      </c>
      <c r="AA5" s="35" t="str">
        <f t="shared" si="4"/>
        <v/>
      </c>
      <c r="AB5" s="35" t="str">
        <f t="shared" si="4"/>
        <v/>
      </c>
      <c r="AC5" s="35" t="str">
        <f t="shared" si="4"/>
        <v/>
      </c>
      <c r="AD5" s="35" t="str">
        <f t="shared" si="2"/>
        <v/>
      </c>
      <c r="AE5" s="35" t="str">
        <f t="shared" si="2"/>
        <v/>
      </c>
      <c r="AF5" s="35" t="str">
        <f t="shared" si="2"/>
        <v/>
      </c>
      <c r="AG5" s="35" t="str">
        <f t="shared" si="2"/>
        <v/>
      </c>
      <c r="AH5" s="35" t="str">
        <f t="shared" si="2"/>
        <v/>
      </c>
      <c r="AI5" s="35" t="str">
        <f t="shared" si="2"/>
        <v/>
      </c>
      <c r="AJ5" s="35" t="str">
        <f t="shared" si="2"/>
        <v/>
      </c>
      <c r="AK5" s="35" t="str">
        <f t="shared" si="2"/>
        <v/>
      </c>
      <c r="AL5" s="35" t="str">
        <f t="shared" si="2"/>
        <v/>
      </c>
      <c r="AM5" s="35" t="str">
        <f t="shared" si="2"/>
        <v/>
      </c>
    </row>
    <row r="6" spans="1:39" x14ac:dyDescent="0.3">
      <c r="A6" t="str">
        <f t="shared" si="3"/>
        <v>B&amp;H  2</v>
      </c>
      <c r="B6" s="3">
        <f t="shared" ref="B6:B8" si="5">+B5+1</f>
        <v>3</v>
      </c>
      <c r="C6" s="1">
        <v>312</v>
      </c>
      <c r="D6" s="27" t="s">
        <v>1522</v>
      </c>
      <c r="E6" s="1" t="str">
        <f>+VLOOKUP($C6,MasterData!$B$4:$K$1003,2,"false")</f>
        <v>Lara</v>
      </c>
      <c r="F6" s="1" t="str">
        <f>+VLOOKUP($C6,MasterData!$B$4:$K$1003,3,"false")</f>
        <v>Clayson</v>
      </c>
      <c r="G6" s="1" t="str">
        <f>+VLOOKUP($C6,MasterData!$B$4:$K$1003,4,"false")</f>
        <v>B&amp;H</v>
      </c>
      <c r="H6" s="1" t="str">
        <f>+VLOOKUP($C6,MasterData!$B$4:$K$1003,5,"False")</f>
        <v>U20</v>
      </c>
      <c r="I6" s="3" t="str">
        <f>+VLOOKUP($C6,MasterData!$B$4:$K$1003,6,"false")</f>
        <v>F</v>
      </c>
      <c r="J6" s="31" t="str">
        <f t="shared" si="0"/>
        <v>2</v>
      </c>
      <c r="K6" s="1" t="str">
        <f t="shared" si="1"/>
        <v>B&amp;H  2</v>
      </c>
      <c r="M6">
        <v>3</v>
      </c>
      <c r="N6" s="35" t="str">
        <f t="shared" si="4"/>
        <v/>
      </c>
      <c r="O6" s="35">
        <f t="shared" si="2"/>
        <v>5</v>
      </c>
      <c r="P6" s="35" t="str">
        <f t="shared" si="2"/>
        <v/>
      </c>
      <c r="Q6" s="35" t="str">
        <f t="shared" si="2"/>
        <v/>
      </c>
      <c r="R6" s="35" t="str">
        <f t="shared" si="2"/>
        <v/>
      </c>
      <c r="S6" s="35" t="str">
        <f t="shared" si="2"/>
        <v/>
      </c>
      <c r="T6" s="35" t="str">
        <f t="shared" si="2"/>
        <v/>
      </c>
      <c r="U6" s="35" t="str">
        <f t="shared" si="2"/>
        <v/>
      </c>
      <c r="V6" s="35" t="str">
        <f t="shared" si="2"/>
        <v/>
      </c>
      <c r="W6" s="35" t="str">
        <f t="shared" si="2"/>
        <v/>
      </c>
      <c r="X6" s="35" t="str">
        <f t="shared" si="2"/>
        <v/>
      </c>
      <c r="Y6" s="35" t="str">
        <f t="shared" si="2"/>
        <v/>
      </c>
      <c r="Z6" s="35" t="str">
        <f t="shared" si="2"/>
        <v/>
      </c>
      <c r="AA6" s="35" t="str">
        <f t="shared" si="2"/>
        <v/>
      </c>
      <c r="AB6" s="35" t="str">
        <f t="shared" si="2"/>
        <v/>
      </c>
      <c r="AC6" s="35" t="str">
        <f t="shared" si="2"/>
        <v/>
      </c>
      <c r="AD6" s="35" t="str">
        <f t="shared" si="2"/>
        <v/>
      </c>
      <c r="AE6" s="35" t="str">
        <f t="shared" si="2"/>
        <v/>
      </c>
      <c r="AF6" s="35" t="str">
        <f t="shared" si="2"/>
        <v/>
      </c>
      <c r="AG6" s="35" t="str">
        <f t="shared" si="2"/>
        <v/>
      </c>
      <c r="AH6" s="35" t="str">
        <f t="shared" si="2"/>
        <v/>
      </c>
      <c r="AI6" s="35" t="str">
        <f t="shared" si="2"/>
        <v/>
      </c>
      <c r="AJ6" s="35" t="str">
        <f t="shared" si="2"/>
        <v/>
      </c>
      <c r="AK6" s="35" t="str">
        <f t="shared" si="2"/>
        <v/>
      </c>
      <c r="AL6" s="35" t="str">
        <f t="shared" si="2"/>
        <v/>
      </c>
      <c r="AM6" s="35" t="str">
        <f t="shared" si="2"/>
        <v/>
      </c>
    </row>
    <row r="7" spans="1:39" x14ac:dyDescent="0.3">
      <c r="A7" t="str">
        <f t="shared" si="3"/>
        <v>HBS  1</v>
      </c>
      <c r="B7" s="3">
        <f t="shared" si="5"/>
        <v>4</v>
      </c>
      <c r="C7" s="1">
        <v>310</v>
      </c>
      <c r="D7" s="27" t="s">
        <v>1525</v>
      </c>
      <c r="E7" s="1" t="str">
        <f>+VLOOKUP($C7,MasterData!$B$4:$K$1003,2,"false")</f>
        <v>Issy</v>
      </c>
      <c r="F7" s="1" t="str">
        <f>+VLOOKUP($C7,MasterData!$B$4:$K$1003,3,"false")</f>
        <v>Hayes</v>
      </c>
      <c r="G7" s="1" t="str">
        <f>+VLOOKUP($C7,MasterData!$B$4:$K$1003,4,"false")</f>
        <v>HBS</v>
      </c>
      <c r="H7" s="1" t="str">
        <f>+VLOOKUP($C7,MasterData!$B$4:$K$1003,5,"False")</f>
        <v>U20</v>
      </c>
      <c r="I7" s="3" t="str">
        <f>+VLOOKUP($C7,MasterData!$B$4:$K$1003,6,"false")</f>
        <v>F</v>
      </c>
      <c r="J7" s="31" t="str">
        <f t="shared" si="0"/>
        <v>1</v>
      </c>
      <c r="K7" s="1" t="str">
        <f t="shared" si="1"/>
        <v>HBS  1</v>
      </c>
      <c r="M7">
        <v>4</v>
      </c>
      <c r="N7" s="35" t="str">
        <f t="shared" si="4"/>
        <v/>
      </c>
      <c r="O7" s="35" t="str">
        <f t="shared" si="2"/>
        <v/>
      </c>
      <c r="P7" s="35" t="str">
        <f t="shared" si="2"/>
        <v/>
      </c>
      <c r="Q7" s="35" t="str">
        <f t="shared" si="2"/>
        <v/>
      </c>
      <c r="R7" s="35" t="str">
        <f t="shared" si="2"/>
        <v/>
      </c>
      <c r="S7" s="35" t="str">
        <f t="shared" si="2"/>
        <v/>
      </c>
      <c r="T7" s="35" t="str">
        <f t="shared" si="2"/>
        <v/>
      </c>
      <c r="U7" s="35" t="str">
        <f t="shared" si="2"/>
        <v/>
      </c>
      <c r="V7" s="35" t="str">
        <f t="shared" si="2"/>
        <v/>
      </c>
      <c r="W7" s="35" t="str">
        <f t="shared" si="2"/>
        <v/>
      </c>
      <c r="X7" s="35" t="str">
        <f t="shared" si="2"/>
        <v/>
      </c>
      <c r="Y7" s="35" t="str">
        <f t="shared" si="2"/>
        <v/>
      </c>
      <c r="Z7" s="35" t="str">
        <f t="shared" si="2"/>
        <v/>
      </c>
      <c r="AA7" s="35" t="str">
        <f t="shared" si="2"/>
        <v/>
      </c>
      <c r="AB7" s="35" t="str">
        <f t="shared" si="2"/>
        <v/>
      </c>
      <c r="AC7" s="35" t="str">
        <f t="shared" si="2"/>
        <v/>
      </c>
      <c r="AD7" s="35" t="str">
        <f t="shared" si="2"/>
        <v/>
      </c>
      <c r="AE7" s="35" t="str">
        <f t="shared" si="2"/>
        <v/>
      </c>
      <c r="AF7" s="35" t="str">
        <f t="shared" si="2"/>
        <v/>
      </c>
      <c r="AG7" s="35" t="str">
        <f t="shared" si="2"/>
        <v/>
      </c>
      <c r="AH7" s="35" t="str">
        <f t="shared" si="2"/>
        <v/>
      </c>
      <c r="AI7" s="35" t="str">
        <f t="shared" si="2"/>
        <v/>
      </c>
      <c r="AJ7" s="35" t="str">
        <f t="shared" si="2"/>
        <v/>
      </c>
      <c r="AK7" s="35" t="str">
        <f t="shared" si="2"/>
        <v/>
      </c>
      <c r="AL7" s="35" t="str">
        <f t="shared" si="2"/>
        <v/>
      </c>
      <c r="AM7" s="35" t="str">
        <f t="shared" si="2"/>
        <v/>
      </c>
    </row>
    <row r="8" spans="1:39" x14ac:dyDescent="0.3">
      <c r="A8" t="str">
        <f t="shared" si="3"/>
        <v>B&amp;H  3</v>
      </c>
      <c r="B8" s="3">
        <f t="shared" si="5"/>
        <v>5</v>
      </c>
      <c r="C8" s="1">
        <v>308</v>
      </c>
      <c r="D8" s="27" t="s">
        <v>1534</v>
      </c>
      <c r="E8" s="1" t="str">
        <f>+VLOOKUP($C8,MasterData!$B$4:$K$1003,2,"false")</f>
        <v>Gracie</v>
      </c>
      <c r="F8" s="1" t="str">
        <f>+VLOOKUP($C8,MasterData!$B$4:$K$1003,3,"false")</f>
        <v>Bernard</v>
      </c>
      <c r="G8" s="1" t="str">
        <f>+VLOOKUP($C8,MasterData!$B$4:$K$1003,4,"false")</f>
        <v>B&amp;H</v>
      </c>
      <c r="H8" s="1" t="str">
        <f>+VLOOKUP($C8,MasterData!$B$4:$K$1003,5,"False")</f>
        <v>U20</v>
      </c>
      <c r="I8" s="3" t="str">
        <f>+VLOOKUP($C8,MasterData!$B$4:$K$1003,6,"false")</f>
        <v>F</v>
      </c>
      <c r="J8" s="31" t="str">
        <f t="shared" si="0"/>
        <v>3</v>
      </c>
      <c r="K8" s="1" t="str">
        <f t="shared" si="1"/>
        <v>B&amp;H  3</v>
      </c>
      <c r="N8" s="35" t="str">
        <f t="shared" si="4"/>
        <v/>
      </c>
      <c r="O8" s="35" t="str">
        <f t="shared" si="2"/>
        <v/>
      </c>
      <c r="P8" s="35" t="str">
        <f t="shared" si="2"/>
        <v/>
      </c>
      <c r="Q8" s="35" t="str">
        <f t="shared" si="2"/>
        <v/>
      </c>
      <c r="R8" s="35" t="str">
        <f t="shared" si="2"/>
        <v/>
      </c>
      <c r="S8" s="35" t="str">
        <f t="shared" si="2"/>
        <v/>
      </c>
      <c r="T8" s="35" t="str">
        <f t="shared" si="2"/>
        <v/>
      </c>
      <c r="U8" s="35" t="str">
        <f t="shared" si="2"/>
        <v/>
      </c>
      <c r="V8" s="35" t="str">
        <f t="shared" si="2"/>
        <v/>
      </c>
      <c r="W8" s="35" t="str">
        <f t="shared" si="2"/>
        <v/>
      </c>
      <c r="X8" s="35" t="str">
        <f t="shared" si="2"/>
        <v/>
      </c>
      <c r="Y8" s="35" t="str">
        <f t="shared" si="2"/>
        <v/>
      </c>
      <c r="Z8" s="35" t="str">
        <f t="shared" si="2"/>
        <v/>
      </c>
      <c r="AA8" s="35" t="str">
        <f t="shared" si="2"/>
        <v/>
      </c>
      <c r="AB8" s="35" t="str">
        <f t="shared" si="2"/>
        <v/>
      </c>
      <c r="AC8" s="35" t="str">
        <f t="shared" si="2"/>
        <v/>
      </c>
      <c r="AD8" s="35" t="str">
        <f t="shared" si="2"/>
        <v/>
      </c>
      <c r="AE8" s="35" t="str">
        <f t="shared" si="2"/>
        <v/>
      </c>
      <c r="AF8" s="35" t="str">
        <f t="shared" si="2"/>
        <v/>
      </c>
      <c r="AG8" s="35" t="str">
        <f t="shared" si="2"/>
        <v/>
      </c>
      <c r="AH8" s="35" t="str">
        <f t="shared" si="2"/>
        <v/>
      </c>
      <c r="AI8" s="35" t="str">
        <f t="shared" si="2"/>
        <v/>
      </c>
      <c r="AJ8" s="35" t="str">
        <f t="shared" si="2"/>
        <v/>
      </c>
      <c r="AK8" s="35" t="str">
        <f t="shared" si="2"/>
        <v/>
      </c>
      <c r="AL8" s="35" t="str">
        <f t="shared" si="2"/>
        <v/>
      </c>
      <c r="AM8" s="35" t="str">
        <f t="shared" si="2"/>
        <v/>
      </c>
    </row>
    <row r="9" spans="1:39" x14ac:dyDescent="0.3">
      <c r="B9" s="3"/>
      <c r="C9" s="1"/>
      <c r="D9" s="27"/>
      <c r="E9" s="1"/>
      <c r="F9" s="1"/>
      <c r="G9" s="1"/>
      <c r="H9" s="1"/>
      <c r="I9" s="3"/>
      <c r="J9" s="31"/>
      <c r="L9" s="8"/>
      <c r="N9" s="35" t="str">
        <f t="shared" si="4"/>
        <v/>
      </c>
      <c r="O9" s="35" t="str">
        <f t="shared" si="2"/>
        <v/>
      </c>
      <c r="P9" s="35" t="str">
        <f t="shared" si="2"/>
        <v/>
      </c>
      <c r="Q9" s="35" t="str">
        <f t="shared" si="2"/>
        <v/>
      </c>
      <c r="R9" s="35" t="str">
        <f t="shared" si="2"/>
        <v/>
      </c>
      <c r="S9" s="35" t="str">
        <f t="shared" si="2"/>
        <v/>
      </c>
      <c r="T9" s="35" t="str">
        <f t="shared" si="2"/>
        <v/>
      </c>
      <c r="U9" s="35" t="str">
        <f t="shared" si="2"/>
        <v/>
      </c>
      <c r="V9" s="35" t="str">
        <f t="shared" si="2"/>
        <v/>
      </c>
      <c r="W9" s="35" t="str">
        <f t="shared" si="2"/>
        <v/>
      </c>
      <c r="X9" s="35" t="str">
        <f t="shared" si="2"/>
        <v/>
      </c>
      <c r="Y9" s="35" t="str">
        <f t="shared" si="2"/>
        <v/>
      </c>
      <c r="Z9" s="35" t="str">
        <f t="shared" si="2"/>
        <v/>
      </c>
      <c r="AA9" s="35" t="str">
        <f t="shared" si="2"/>
        <v/>
      </c>
      <c r="AB9" s="35" t="str">
        <f t="shared" si="2"/>
        <v/>
      </c>
      <c r="AC9" s="35" t="str">
        <f t="shared" si="2"/>
        <v/>
      </c>
      <c r="AD9" s="35" t="str">
        <f t="shared" si="2"/>
        <v/>
      </c>
      <c r="AE9" s="35" t="str">
        <f t="shared" si="2"/>
        <v/>
      </c>
      <c r="AF9" s="35" t="str">
        <f t="shared" si="2"/>
        <v/>
      </c>
      <c r="AG9" s="35" t="str">
        <f t="shared" si="2"/>
        <v/>
      </c>
      <c r="AH9" s="35" t="str">
        <f t="shared" si="2"/>
        <v/>
      </c>
      <c r="AI9" s="35" t="str">
        <f t="shared" si="2"/>
        <v/>
      </c>
      <c r="AJ9" s="35" t="str">
        <f t="shared" si="2"/>
        <v/>
      </c>
      <c r="AK9" s="35" t="str">
        <f t="shared" si="2"/>
        <v/>
      </c>
      <c r="AL9" s="35" t="str">
        <f t="shared" si="2"/>
        <v/>
      </c>
      <c r="AM9" s="35" t="str">
        <f t="shared" si="2"/>
        <v/>
      </c>
    </row>
    <row r="10" spans="1:39" x14ac:dyDescent="0.3">
      <c r="B10" s="3"/>
      <c r="C10" s="1"/>
      <c r="D10" s="27"/>
      <c r="E10" s="1"/>
      <c r="F10" s="1"/>
      <c r="G10" s="1"/>
      <c r="H10" s="1"/>
      <c r="I10" s="3"/>
      <c r="J10" s="31"/>
      <c r="M10" s="12" t="s">
        <v>565</v>
      </c>
      <c r="N10" s="36">
        <f>IF(N7="",1000,SUM(N4:N7))</f>
        <v>1000</v>
      </c>
      <c r="O10" s="36">
        <f t="shared" ref="O10:AM10" si="6">IF(O7="",1000,SUM(O4:O7))</f>
        <v>1000</v>
      </c>
      <c r="P10" s="36">
        <f t="shared" si="6"/>
        <v>1000</v>
      </c>
      <c r="Q10" s="36">
        <f t="shared" si="6"/>
        <v>1000</v>
      </c>
      <c r="R10" s="36">
        <f t="shared" si="6"/>
        <v>1000</v>
      </c>
      <c r="S10" s="36">
        <f t="shared" si="6"/>
        <v>1000</v>
      </c>
      <c r="T10" s="36">
        <f t="shared" si="6"/>
        <v>1000</v>
      </c>
      <c r="U10" s="36">
        <f t="shared" si="6"/>
        <v>1000</v>
      </c>
      <c r="V10" s="36">
        <f t="shared" si="6"/>
        <v>1000</v>
      </c>
      <c r="W10" s="36">
        <f t="shared" si="6"/>
        <v>1000</v>
      </c>
      <c r="X10" s="36">
        <f t="shared" si="6"/>
        <v>1000</v>
      </c>
      <c r="Y10" s="36">
        <f t="shared" si="6"/>
        <v>1000</v>
      </c>
      <c r="Z10" s="36">
        <f t="shared" si="6"/>
        <v>1000</v>
      </c>
      <c r="AA10" s="36">
        <f t="shared" si="6"/>
        <v>1000</v>
      </c>
      <c r="AB10" s="36">
        <f t="shared" si="6"/>
        <v>1000</v>
      </c>
      <c r="AC10" s="36">
        <f t="shared" si="6"/>
        <v>1000</v>
      </c>
      <c r="AD10" s="36">
        <f t="shared" si="6"/>
        <v>1000</v>
      </c>
      <c r="AE10" s="36">
        <f t="shared" si="6"/>
        <v>1000</v>
      </c>
      <c r="AF10" s="36">
        <f t="shared" si="6"/>
        <v>1000</v>
      </c>
      <c r="AG10" s="36">
        <f t="shared" si="6"/>
        <v>1000</v>
      </c>
      <c r="AH10" s="36">
        <f t="shared" si="6"/>
        <v>1000</v>
      </c>
      <c r="AI10" s="36">
        <f t="shared" si="6"/>
        <v>1000</v>
      </c>
      <c r="AJ10" s="36">
        <f t="shared" si="6"/>
        <v>1000</v>
      </c>
      <c r="AK10" s="36">
        <f t="shared" si="6"/>
        <v>1000</v>
      </c>
      <c r="AL10" s="36">
        <f t="shared" si="6"/>
        <v>1000</v>
      </c>
      <c r="AM10" s="36">
        <f t="shared" si="6"/>
        <v>1000</v>
      </c>
    </row>
    <row r="11" spans="1:39" x14ac:dyDescent="0.3">
      <c r="B11" s="3"/>
      <c r="C11" s="1"/>
      <c r="D11" s="27"/>
      <c r="E11" s="1"/>
      <c r="F11" s="1"/>
      <c r="G11" s="1"/>
      <c r="H11" s="1"/>
      <c r="I11" s="3"/>
      <c r="J11" s="31"/>
      <c r="M11" s="12" t="s">
        <v>212</v>
      </c>
      <c r="N11" s="37">
        <f>RANK(N10,($N$10:$AM$10,$N$19:$AM$19),1)</f>
        <v>1</v>
      </c>
      <c r="O11" s="37">
        <f>RANK(O10,($N$10:$AM$10,$N$19:$AM$19),1)</f>
        <v>1</v>
      </c>
      <c r="P11" s="37">
        <f>RANK(P10,($N$10:$AM$10,$N$19:$AM$19),1)</f>
        <v>1</v>
      </c>
      <c r="Q11" s="37">
        <f>RANK(Q10,($N$10:$AM$10,$N$19:$AM$19),1)</f>
        <v>1</v>
      </c>
      <c r="R11" s="37">
        <f>RANK(R10,($N$10:$AM$10,$N$19:$AM$19),1)</f>
        <v>1</v>
      </c>
      <c r="S11" s="37">
        <f>RANK(S10,($N$10:$AM$10,$N$19:$AM$19),1)</f>
        <v>1</v>
      </c>
      <c r="T11" s="37">
        <f>RANK(T10,($N$10:$AM$10,$N$19:$AM$19),1)</f>
        <v>1</v>
      </c>
      <c r="U11" s="37">
        <f>RANK(U10,($N$10:$AM$10,$N$19:$AM$19),1)</f>
        <v>1</v>
      </c>
      <c r="V11" s="37">
        <f>RANK(V10,($N$10:$AM$10,$N$19:$AM$19),1)</f>
        <v>1</v>
      </c>
      <c r="W11" s="37">
        <f>RANK(W10,($N$10:$AM$10,$N$19:$AM$19),1)</f>
        <v>1</v>
      </c>
      <c r="X11" s="37">
        <f>RANK(X10,($N$10:$AM$10,$N$19:$AM$19),1)</f>
        <v>1</v>
      </c>
      <c r="Y11" s="37">
        <f>RANK(Y10,($N$10:$AM$10,$N$19:$AM$19),1)</f>
        <v>1</v>
      </c>
      <c r="Z11" s="37">
        <f>RANK(Z10,($N$10:$AM$10,$N$19:$AM$19),1)</f>
        <v>1</v>
      </c>
      <c r="AA11" s="37">
        <f>RANK(AA10,($N$10:$AM$10,$N$19:$AM$19),1)</f>
        <v>1</v>
      </c>
      <c r="AB11" s="37">
        <f>RANK(AB10,($N$10:$AM$10,$N$19:$AM$19),1)</f>
        <v>1</v>
      </c>
      <c r="AC11" s="37">
        <f>RANK(AC10,($N$10:$AM$10,$N$19:$AM$19),1)</f>
        <v>1</v>
      </c>
      <c r="AD11" s="37">
        <f>RANK(AD10,($N$10:$AM$10,$N$19:$AM$19),1)</f>
        <v>1</v>
      </c>
      <c r="AE11" s="37">
        <f>RANK(AE10,($N$10:$AM$10,$N$19:$AM$19),1)</f>
        <v>1</v>
      </c>
      <c r="AF11" s="37">
        <f>RANK(AF10,($N$10:$AM$10,$N$19:$AM$19),1)</f>
        <v>1</v>
      </c>
      <c r="AG11" s="37">
        <f>RANK(AG10,($N$10:$AM$10,$N$19:$AM$19),1)</f>
        <v>1</v>
      </c>
      <c r="AH11" s="37">
        <f>RANK(AH10,($N$10:$AM$10,$N$19:$AM$19),1)</f>
        <v>1</v>
      </c>
      <c r="AI11" s="37">
        <f>RANK(AI10,($N$10:$AM$10,$N$19:$AM$19),1)</f>
        <v>1</v>
      </c>
      <c r="AJ11" s="37">
        <f>RANK(AJ10,($N$10:$AM$10,$N$19:$AM$19),1)</f>
        <v>1</v>
      </c>
      <c r="AK11" s="37">
        <f>RANK(AK10,($N$10:$AM$10,$N$19:$AM$19),1)</f>
        <v>1</v>
      </c>
      <c r="AL11" s="37">
        <f>RANK(AL10,($N$10:$AM$10,$N$19:$AM$19),1)</f>
        <v>1</v>
      </c>
      <c r="AM11" s="37">
        <f>RANK(AM10,($N$10:$AM$10,$N$19:$AM$19),1)</f>
        <v>1</v>
      </c>
    </row>
    <row r="12" spans="1:39" x14ac:dyDescent="0.3">
      <c r="B12" s="3"/>
      <c r="C12" s="1"/>
      <c r="D12" s="27"/>
      <c r="E12" s="1"/>
      <c r="F12" s="1"/>
      <c r="G12" s="1"/>
      <c r="H12" s="1"/>
      <c r="I12" s="3"/>
      <c r="J12" s="31"/>
    </row>
    <row r="13" spans="1:39" x14ac:dyDescent="0.3">
      <c r="B13" s="3"/>
      <c r="C13" s="1"/>
      <c r="D13" s="27"/>
      <c r="E13" s="1"/>
      <c r="F13" s="1"/>
      <c r="G13" s="1"/>
      <c r="H13" s="1"/>
      <c r="I13" s="3"/>
      <c r="J13" s="31"/>
      <c r="M13">
        <v>5</v>
      </c>
      <c r="N13" s="35" t="str">
        <f>+IF(ISNA(VLOOKUP(N$3&amp;"  "&amp;$M13,$A$3:$I$110,2,0)),"",VLOOKUP(N$3&amp;"  "&amp;$M13,$A$3:$I$110,2,0))</f>
        <v/>
      </c>
      <c r="O13" s="35" t="str">
        <f t="shared" ref="O13:AD18" si="7">+IF(ISNA(VLOOKUP(O$3&amp;"  "&amp;$M13,$A$3:$I$110,2,0)),"",VLOOKUP(O$3&amp;"  "&amp;$M13,$A$3:$I$110,2,0))</f>
        <v/>
      </c>
      <c r="P13" s="35" t="str">
        <f t="shared" si="7"/>
        <v/>
      </c>
      <c r="Q13" s="35" t="str">
        <f t="shared" si="7"/>
        <v/>
      </c>
      <c r="R13" s="35" t="str">
        <f t="shared" si="7"/>
        <v/>
      </c>
      <c r="S13" s="35" t="str">
        <f t="shared" si="7"/>
        <v/>
      </c>
      <c r="T13" s="35" t="str">
        <f t="shared" si="7"/>
        <v/>
      </c>
      <c r="U13" s="35" t="str">
        <f t="shared" si="7"/>
        <v/>
      </c>
      <c r="V13" s="35" t="str">
        <f t="shared" si="7"/>
        <v/>
      </c>
      <c r="W13" s="35" t="str">
        <f t="shared" si="7"/>
        <v/>
      </c>
      <c r="X13" s="35" t="str">
        <f t="shared" si="7"/>
        <v/>
      </c>
      <c r="Y13" s="35" t="str">
        <f t="shared" si="7"/>
        <v/>
      </c>
      <c r="Z13" s="35" t="str">
        <f t="shared" si="7"/>
        <v/>
      </c>
      <c r="AA13" s="35" t="str">
        <f t="shared" si="7"/>
        <v/>
      </c>
      <c r="AB13" s="35" t="str">
        <f t="shared" si="7"/>
        <v/>
      </c>
      <c r="AC13" s="35" t="str">
        <f t="shared" si="7"/>
        <v/>
      </c>
      <c r="AD13" s="35" t="str">
        <f t="shared" si="7"/>
        <v/>
      </c>
      <c r="AE13" s="35" t="str">
        <f t="shared" ref="AE13:AM18" si="8">+IF(ISNA(VLOOKUP(AE$3&amp;"  "&amp;$M13,$A$3:$I$110,2,0)),"",VLOOKUP(AE$3&amp;"  "&amp;$M13,$A$3:$I$110,2,0))</f>
        <v/>
      </c>
      <c r="AF13" s="35" t="str">
        <f t="shared" si="8"/>
        <v/>
      </c>
      <c r="AG13" s="35" t="str">
        <f t="shared" si="8"/>
        <v/>
      </c>
      <c r="AH13" s="35" t="str">
        <f t="shared" si="8"/>
        <v/>
      </c>
      <c r="AI13" s="35" t="str">
        <f t="shared" si="8"/>
        <v/>
      </c>
      <c r="AJ13" s="35" t="str">
        <f t="shared" si="8"/>
        <v/>
      </c>
      <c r="AK13" s="35" t="str">
        <f t="shared" si="8"/>
        <v/>
      </c>
      <c r="AL13" s="35" t="str">
        <f t="shared" si="8"/>
        <v/>
      </c>
      <c r="AM13" s="35" t="str">
        <f t="shared" si="8"/>
        <v/>
      </c>
    </row>
    <row r="14" spans="1:39" x14ac:dyDescent="0.3">
      <c r="B14" s="3"/>
      <c r="C14" s="1"/>
      <c r="D14" s="27"/>
      <c r="E14" s="1"/>
      <c r="F14" s="1"/>
      <c r="G14" s="1"/>
      <c r="H14" s="1"/>
      <c r="I14" s="3"/>
      <c r="J14" s="31"/>
      <c r="M14">
        <v>6</v>
      </c>
      <c r="N14" s="35" t="str">
        <f t="shared" ref="N14:N18" si="9">+IF(ISNA(VLOOKUP(N$3&amp;"  "&amp;$M14,$A$3:$I$110,2,0)),"",VLOOKUP(N$3&amp;"  "&amp;$M14,$A$3:$I$110,2,0))</f>
        <v/>
      </c>
      <c r="O14" s="35" t="str">
        <f t="shared" si="7"/>
        <v/>
      </c>
      <c r="P14" s="35" t="str">
        <f t="shared" si="7"/>
        <v/>
      </c>
      <c r="Q14" s="35" t="str">
        <f t="shared" si="7"/>
        <v/>
      </c>
      <c r="R14" s="35" t="str">
        <f t="shared" si="7"/>
        <v/>
      </c>
      <c r="S14" s="35" t="str">
        <f t="shared" si="7"/>
        <v/>
      </c>
      <c r="T14" s="35" t="str">
        <f t="shared" si="7"/>
        <v/>
      </c>
      <c r="U14" s="35" t="str">
        <f t="shared" si="7"/>
        <v/>
      </c>
      <c r="V14" s="35" t="str">
        <f t="shared" si="7"/>
        <v/>
      </c>
      <c r="W14" s="35" t="str">
        <f t="shared" si="7"/>
        <v/>
      </c>
      <c r="X14" s="35" t="str">
        <f t="shared" si="7"/>
        <v/>
      </c>
      <c r="Y14" s="35" t="str">
        <f t="shared" si="7"/>
        <v/>
      </c>
      <c r="Z14" s="35" t="str">
        <f t="shared" si="7"/>
        <v/>
      </c>
      <c r="AA14" s="35" t="str">
        <f t="shared" si="7"/>
        <v/>
      </c>
      <c r="AB14" s="35" t="str">
        <f t="shared" si="7"/>
        <v/>
      </c>
      <c r="AC14" s="35" t="str">
        <f t="shared" si="7"/>
        <v/>
      </c>
      <c r="AD14" s="35" t="str">
        <f t="shared" si="7"/>
        <v/>
      </c>
      <c r="AE14" s="35" t="str">
        <f t="shared" si="8"/>
        <v/>
      </c>
      <c r="AF14" s="35" t="str">
        <f t="shared" si="8"/>
        <v/>
      </c>
      <c r="AG14" s="35" t="str">
        <f t="shared" si="8"/>
        <v/>
      </c>
      <c r="AH14" s="35" t="str">
        <f t="shared" si="8"/>
        <v/>
      </c>
      <c r="AI14" s="35" t="str">
        <f t="shared" si="8"/>
        <v/>
      </c>
      <c r="AJ14" s="35" t="str">
        <f t="shared" si="8"/>
        <v/>
      </c>
      <c r="AK14" s="35" t="str">
        <f t="shared" si="8"/>
        <v/>
      </c>
      <c r="AL14" s="35" t="str">
        <f t="shared" si="8"/>
        <v/>
      </c>
      <c r="AM14" s="35" t="str">
        <f t="shared" si="8"/>
        <v/>
      </c>
    </row>
    <row r="15" spans="1:39" x14ac:dyDescent="0.3">
      <c r="B15" s="3"/>
      <c r="C15" s="1"/>
      <c r="D15" s="27"/>
      <c r="E15" s="1"/>
      <c r="F15" s="1"/>
      <c r="G15" s="1"/>
      <c r="H15" s="1"/>
      <c r="I15" s="3"/>
      <c r="J15" s="31"/>
      <c r="M15">
        <v>7</v>
      </c>
      <c r="N15" s="35" t="str">
        <f t="shared" si="9"/>
        <v/>
      </c>
      <c r="O15" s="35" t="str">
        <f t="shared" si="7"/>
        <v/>
      </c>
      <c r="P15" s="35" t="str">
        <f t="shared" si="7"/>
        <v/>
      </c>
      <c r="Q15" s="35" t="str">
        <f t="shared" si="7"/>
        <v/>
      </c>
      <c r="R15" s="35" t="str">
        <f t="shared" si="7"/>
        <v/>
      </c>
      <c r="S15" s="35" t="str">
        <f t="shared" si="7"/>
        <v/>
      </c>
      <c r="T15" s="35" t="str">
        <f t="shared" si="7"/>
        <v/>
      </c>
      <c r="U15" s="35" t="str">
        <f t="shared" si="7"/>
        <v/>
      </c>
      <c r="V15" s="35" t="str">
        <f t="shared" si="7"/>
        <v/>
      </c>
      <c r="W15" s="35" t="str">
        <f t="shared" si="7"/>
        <v/>
      </c>
      <c r="X15" s="35" t="str">
        <f t="shared" si="7"/>
        <v/>
      </c>
      <c r="Y15" s="35" t="str">
        <f t="shared" si="7"/>
        <v/>
      </c>
      <c r="Z15" s="35" t="str">
        <f t="shared" si="7"/>
        <v/>
      </c>
      <c r="AA15" s="35" t="str">
        <f t="shared" si="7"/>
        <v/>
      </c>
      <c r="AB15" s="35" t="str">
        <f t="shared" si="7"/>
        <v/>
      </c>
      <c r="AC15" s="35" t="str">
        <f t="shared" si="7"/>
        <v/>
      </c>
      <c r="AD15" s="35" t="str">
        <f t="shared" si="7"/>
        <v/>
      </c>
      <c r="AE15" s="35" t="str">
        <f t="shared" si="8"/>
        <v/>
      </c>
      <c r="AF15" s="35" t="str">
        <f t="shared" si="8"/>
        <v/>
      </c>
      <c r="AG15" s="35" t="str">
        <f t="shared" si="8"/>
        <v/>
      </c>
      <c r="AH15" s="35" t="str">
        <f t="shared" si="8"/>
        <v/>
      </c>
      <c r="AI15" s="35" t="str">
        <f t="shared" si="8"/>
        <v/>
      </c>
      <c r="AJ15" s="35" t="str">
        <f t="shared" si="8"/>
        <v/>
      </c>
      <c r="AK15" s="35" t="str">
        <f t="shared" si="8"/>
        <v/>
      </c>
      <c r="AL15" s="35" t="str">
        <f t="shared" si="8"/>
        <v/>
      </c>
      <c r="AM15" s="35" t="str">
        <f t="shared" si="8"/>
        <v/>
      </c>
    </row>
    <row r="16" spans="1:39" x14ac:dyDescent="0.3">
      <c r="B16" s="3"/>
      <c r="C16" s="1"/>
      <c r="D16" s="27"/>
      <c r="E16" s="1"/>
      <c r="F16" s="1"/>
      <c r="G16" s="1"/>
      <c r="H16" s="1"/>
      <c r="I16" s="3"/>
      <c r="J16" s="31"/>
      <c r="M16">
        <v>8</v>
      </c>
      <c r="N16" s="35" t="str">
        <f t="shared" si="9"/>
        <v/>
      </c>
      <c r="O16" s="35" t="str">
        <f t="shared" si="7"/>
        <v/>
      </c>
      <c r="P16" s="35" t="str">
        <f t="shared" si="7"/>
        <v/>
      </c>
      <c r="Q16" s="35" t="str">
        <f t="shared" si="7"/>
        <v/>
      </c>
      <c r="R16" s="35" t="str">
        <f t="shared" si="7"/>
        <v/>
      </c>
      <c r="S16" s="35" t="str">
        <f t="shared" si="7"/>
        <v/>
      </c>
      <c r="T16" s="35" t="str">
        <f t="shared" si="7"/>
        <v/>
      </c>
      <c r="U16" s="35" t="str">
        <f t="shared" si="7"/>
        <v/>
      </c>
      <c r="V16" s="35" t="str">
        <f t="shared" si="7"/>
        <v/>
      </c>
      <c r="W16" s="35" t="str">
        <f t="shared" si="7"/>
        <v/>
      </c>
      <c r="X16" s="35" t="str">
        <f t="shared" si="7"/>
        <v/>
      </c>
      <c r="Y16" s="35" t="str">
        <f t="shared" si="7"/>
        <v/>
      </c>
      <c r="Z16" s="35" t="str">
        <f t="shared" si="7"/>
        <v/>
      </c>
      <c r="AA16" s="35" t="str">
        <f t="shared" si="7"/>
        <v/>
      </c>
      <c r="AB16" s="35" t="str">
        <f t="shared" si="7"/>
        <v/>
      </c>
      <c r="AC16" s="35" t="str">
        <f t="shared" si="7"/>
        <v/>
      </c>
      <c r="AD16" s="35" t="str">
        <f t="shared" si="7"/>
        <v/>
      </c>
      <c r="AE16" s="35" t="str">
        <f t="shared" si="8"/>
        <v/>
      </c>
      <c r="AF16" s="35" t="str">
        <f t="shared" si="8"/>
        <v/>
      </c>
      <c r="AG16" s="35" t="str">
        <f t="shared" si="8"/>
        <v/>
      </c>
      <c r="AH16" s="35" t="str">
        <f t="shared" si="8"/>
        <v/>
      </c>
      <c r="AI16" s="35" t="str">
        <f t="shared" si="8"/>
        <v/>
      </c>
      <c r="AJ16" s="35" t="str">
        <f t="shared" si="8"/>
        <v/>
      </c>
      <c r="AK16" s="35" t="str">
        <f t="shared" si="8"/>
        <v/>
      </c>
      <c r="AL16" s="35" t="str">
        <f t="shared" si="8"/>
        <v/>
      </c>
      <c r="AM16" s="35" t="str">
        <f t="shared" si="8"/>
        <v/>
      </c>
    </row>
    <row r="17" spans="2:39" x14ac:dyDescent="0.3">
      <c r="B17" s="3"/>
      <c r="C17" s="1"/>
      <c r="D17" s="27"/>
      <c r="E17" s="1"/>
      <c r="F17" s="1"/>
      <c r="G17" s="1"/>
      <c r="H17" s="1"/>
      <c r="I17" s="3"/>
      <c r="J17" s="31"/>
      <c r="N17" s="35" t="str">
        <f t="shared" si="9"/>
        <v/>
      </c>
      <c r="O17" s="35" t="str">
        <f t="shared" si="7"/>
        <v/>
      </c>
      <c r="P17" s="35" t="str">
        <f t="shared" si="7"/>
        <v/>
      </c>
      <c r="Q17" s="35" t="str">
        <f t="shared" si="7"/>
        <v/>
      </c>
      <c r="R17" s="35" t="str">
        <f t="shared" si="7"/>
        <v/>
      </c>
      <c r="S17" s="35" t="str">
        <f t="shared" si="7"/>
        <v/>
      </c>
      <c r="T17" s="35" t="str">
        <f t="shared" si="7"/>
        <v/>
      </c>
      <c r="U17" s="35" t="str">
        <f t="shared" si="7"/>
        <v/>
      </c>
      <c r="V17" s="35" t="str">
        <f t="shared" si="7"/>
        <v/>
      </c>
      <c r="W17" s="35" t="str">
        <f t="shared" si="7"/>
        <v/>
      </c>
      <c r="X17" s="35" t="str">
        <f t="shared" si="7"/>
        <v/>
      </c>
      <c r="Y17" s="35" t="str">
        <f t="shared" si="7"/>
        <v/>
      </c>
      <c r="Z17" s="35" t="str">
        <f t="shared" si="7"/>
        <v/>
      </c>
      <c r="AA17" s="35" t="str">
        <f t="shared" si="7"/>
        <v/>
      </c>
      <c r="AB17" s="35" t="str">
        <f t="shared" si="7"/>
        <v/>
      </c>
      <c r="AC17" s="35" t="str">
        <f t="shared" si="7"/>
        <v/>
      </c>
      <c r="AD17" s="35" t="str">
        <f t="shared" si="7"/>
        <v/>
      </c>
      <c r="AE17" s="35" t="str">
        <f t="shared" si="8"/>
        <v/>
      </c>
      <c r="AF17" s="35" t="str">
        <f t="shared" si="8"/>
        <v/>
      </c>
      <c r="AG17" s="35" t="str">
        <f t="shared" si="8"/>
        <v/>
      </c>
      <c r="AH17" s="35" t="str">
        <f t="shared" si="8"/>
        <v/>
      </c>
      <c r="AI17" s="35" t="str">
        <f t="shared" si="8"/>
        <v/>
      </c>
      <c r="AJ17" s="35" t="str">
        <f t="shared" si="8"/>
        <v/>
      </c>
      <c r="AK17" s="35" t="str">
        <f t="shared" si="8"/>
        <v/>
      </c>
      <c r="AL17" s="35" t="str">
        <f t="shared" si="8"/>
        <v/>
      </c>
      <c r="AM17" s="35" t="str">
        <f t="shared" si="8"/>
        <v/>
      </c>
    </row>
    <row r="18" spans="2:39" x14ac:dyDescent="0.3">
      <c r="B18" s="3"/>
      <c r="C18" s="1"/>
      <c r="D18" s="27"/>
      <c r="E18" s="1"/>
      <c r="F18" s="1"/>
      <c r="G18" s="1"/>
      <c r="H18" s="1"/>
      <c r="I18" s="3"/>
      <c r="J18" s="31"/>
      <c r="N18" s="35" t="str">
        <f t="shared" si="9"/>
        <v/>
      </c>
      <c r="O18" s="35" t="str">
        <f t="shared" si="7"/>
        <v/>
      </c>
      <c r="P18" s="35" t="str">
        <f t="shared" si="7"/>
        <v/>
      </c>
      <c r="Q18" s="35" t="str">
        <f t="shared" si="7"/>
        <v/>
      </c>
      <c r="R18" s="35" t="str">
        <f t="shared" si="7"/>
        <v/>
      </c>
      <c r="S18" s="35" t="str">
        <f t="shared" si="7"/>
        <v/>
      </c>
      <c r="T18" s="35" t="str">
        <f t="shared" si="7"/>
        <v/>
      </c>
      <c r="U18" s="35" t="str">
        <f t="shared" si="7"/>
        <v/>
      </c>
      <c r="V18" s="35" t="str">
        <f t="shared" si="7"/>
        <v/>
      </c>
      <c r="W18" s="35" t="str">
        <f t="shared" si="7"/>
        <v/>
      </c>
      <c r="X18" s="35" t="str">
        <f t="shared" si="7"/>
        <v/>
      </c>
      <c r="Y18" s="35" t="str">
        <f t="shared" si="7"/>
        <v/>
      </c>
      <c r="Z18" s="35" t="str">
        <f t="shared" si="7"/>
        <v/>
      </c>
      <c r="AA18" s="35" t="str">
        <f t="shared" si="7"/>
        <v/>
      </c>
      <c r="AB18" s="35" t="str">
        <f t="shared" si="7"/>
        <v/>
      </c>
      <c r="AC18" s="35" t="str">
        <f t="shared" si="7"/>
        <v/>
      </c>
      <c r="AD18" s="35" t="str">
        <f t="shared" si="7"/>
        <v/>
      </c>
      <c r="AE18" s="35" t="str">
        <f t="shared" si="8"/>
        <v/>
      </c>
      <c r="AF18" s="35" t="str">
        <f t="shared" si="8"/>
        <v/>
      </c>
      <c r="AG18" s="35" t="str">
        <f t="shared" si="8"/>
        <v/>
      </c>
      <c r="AH18" s="35" t="str">
        <f t="shared" si="8"/>
        <v/>
      </c>
      <c r="AI18" s="35" t="str">
        <f t="shared" si="8"/>
        <v/>
      </c>
      <c r="AJ18" s="35" t="str">
        <f t="shared" si="8"/>
        <v/>
      </c>
      <c r="AK18" s="35" t="str">
        <f t="shared" si="8"/>
        <v/>
      </c>
      <c r="AL18" s="35" t="str">
        <f t="shared" si="8"/>
        <v/>
      </c>
      <c r="AM18" s="35" t="str">
        <f t="shared" si="8"/>
        <v/>
      </c>
    </row>
    <row r="19" spans="2:39" x14ac:dyDescent="0.3">
      <c r="B19" s="3"/>
      <c r="C19" s="1"/>
      <c r="D19" s="27"/>
      <c r="E19" s="1"/>
      <c r="F19" s="1"/>
      <c r="G19" s="1"/>
      <c r="H19" s="1"/>
      <c r="I19" s="3"/>
      <c r="J19" s="31"/>
      <c r="M19" s="12" t="s">
        <v>565</v>
      </c>
      <c r="N19" s="36">
        <f>IF(N16="",1000,SUM(N13:N16))</f>
        <v>1000</v>
      </c>
      <c r="O19" s="36">
        <f t="shared" ref="O19:AM19" si="10">IF(O16="",1000,SUM(O13:O16))</f>
        <v>1000</v>
      </c>
      <c r="P19" s="36">
        <f t="shared" si="10"/>
        <v>1000</v>
      </c>
      <c r="Q19" s="36">
        <f t="shared" si="10"/>
        <v>1000</v>
      </c>
      <c r="R19" s="36">
        <f t="shared" si="10"/>
        <v>1000</v>
      </c>
      <c r="S19" s="36">
        <f t="shared" si="10"/>
        <v>1000</v>
      </c>
      <c r="T19" s="36">
        <f t="shared" si="10"/>
        <v>1000</v>
      </c>
      <c r="U19" s="36">
        <f t="shared" si="10"/>
        <v>1000</v>
      </c>
      <c r="V19" s="36">
        <f t="shared" si="10"/>
        <v>1000</v>
      </c>
      <c r="W19" s="36">
        <f t="shared" si="10"/>
        <v>1000</v>
      </c>
      <c r="X19" s="36">
        <f t="shared" si="10"/>
        <v>1000</v>
      </c>
      <c r="Y19" s="36">
        <f t="shared" si="10"/>
        <v>1000</v>
      </c>
      <c r="Z19" s="36">
        <f t="shared" si="10"/>
        <v>1000</v>
      </c>
      <c r="AA19" s="36">
        <f t="shared" si="10"/>
        <v>1000</v>
      </c>
      <c r="AB19" s="36">
        <f t="shared" si="10"/>
        <v>1000</v>
      </c>
      <c r="AC19" s="36">
        <f t="shared" si="10"/>
        <v>1000</v>
      </c>
      <c r="AD19" s="36">
        <f t="shared" si="10"/>
        <v>1000</v>
      </c>
      <c r="AE19" s="36">
        <f t="shared" si="10"/>
        <v>1000</v>
      </c>
      <c r="AF19" s="36">
        <f t="shared" si="10"/>
        <v>1000</v>
      </c>
      <c r="AG19" s="36">
        <f t="shared" si="10"/>
        <v>1000</v>
      </c>
      <c r="AH19" s="36">
        <f t="shared" si="10"/>
        <v>1000</v>
      </c>
      <c r="AI19" s="36">
        <f t="shared" si="10"/>
        <v>1000</v>
      </c>
      <c r="AJ19" s="36">
        <f t="shared" si="10"/>
        <v>1000</v>
      </c>
      <c r="AK19" s="36">
        <f t="shared" si="10"/>
        <v>1000</v>
      </c>
      <c r="AL19" s="36">
        <f t="shared" si="10"/>
        <v>1000</v>
      </c>
      <c r="AM19" s="36">
        <f t="shared" si="10"/>
        <v>1000</v>
      </c>
    </row>
    <row r="20" spans="2:39" x14ac:dyDescent="0.3">
      <c r="B20" s="3"/>
      <c r="C20" s="1"/>
      <c r="D20" s="27"/>
      <c r="E20" s="1"/>
      <c r="F20" s="1"/>
      <c r="G20" s="1"/>
      <c r="H20" s="1"/>
      <c r="I20" s="3"/>
      <c r="J20" s="31"/>
      <c r="M20" s="12" t="s">
        <v>212</v>
      </c>
      <c r="N20" s="37">
        <f>RANK(N19,($N$10:$AM$10,$N$19:$AM$19),1)</f>
        <v>1</v>
      </c>
      <c r="O20" s="37">
        <f>RANK(O19,($N$10:$AM$10,$N$19:$AM$19),1)</f>
        <v>1</v>
      </c>
      <c r="P20" s="37">
        <f>RANK(P19,($N$10:$AM$10,$N$19:$AM$19),1)</f>
        <v>1</v>
      </c>
      <c r="Q20" s="37">
        <f>RANK(Q19,($N$10:$AM$10,$N$19:$AM$19),1)</f>
        <v>1</v>
      </c>
      <c r="R20" s="37">
        <f>RANK(R19,($N$10:$AM$10,$N$19:$AM$19),1)</f>
        <v>1</v>
      </c>
      <c r="S20" s="37">
        <f>RANK(S19,($N$10:$AM$10,$N$19:$AM$19),1)</f>
        <v>1</v>
      </c>
      <c r="T20" s="37">
        <f>RANK(T19,($N$10:$AM$10,$N$19:$AM$19),1)</f>
        <v>1</v>
      </c>
      <c r="U20" s="37">
        <f>RANK(U19,($N$10:$AM$10,$N$19:$AM$19),1)</f>
        <v>1</v>
      </c>
      <c r="V20" s="37">
        <f>RANK(V19,($N$10:$AM$10,$N$19:$AM$19),1)</f>
        <v>1</v>
      </c>
      <c r="W20" s="37">
        <f>RANK(W19,($N$10:$AM$10,$N$19:$AM$19),1)</f>
        <v>1</v>
      </c>
      <c r="X20" s="37">
        <f>RANK(X19,($N$10:$AM$10,$N$19:$AM$19),1)</f>
        <v>1</v>
      </c>
      <c r="Y20" s="37">
        <f>RANK(Y19,($N$10:$AM$10,$N$19:$AM$19),1)</f>
        <v>1</v>
      </c>
      <c r="Z20" s="37">
        <f>RANK(Z19,($N$10:$AM$10,$N$19:$AM$19),1)</f>
        <v>1</v>
      </c>
      <c r="AA20" s="37">
        <f>RANK(AA19,($N$10:$AM$10,$N$19:$AM$19),1)</f>
        <v>1</v>
      </c>
      <c r="AB20" s="37">
        <f>RANK(AB19,($N$10:$AM$10,$N$19:$AM$19),1)</f>
        <v>1</v>
      </c>
      <c r="AC20" s="37">
        <f>RANK(AC19,($N$10:$AM$10,$N$19:$AM$19),1)</f>
        <v>1</v>
      </c>
      <c r="AD20" s="37">
        <f>RANK(AD19,($N$10:$AM$10,$N$19:$AM$19),1)</f>
        <v>1</v>
      </c>
      <c r="AE20" s="37">
        <f>RANK(AE19,($N$10:$AM$10,$N$19:$AM$19),1)</f>
        <v>1</v>
      </c>
      <c r="AF20" s="37">
        <f>RANK(AF19,($N$10:$AM$10,$N$19:$AM$19),1)</f>
        <v>1</v>
      </c>
      <c r="AG20" s="37">
        <f>RANK(AG19,($N$10:$AM$10,$N$19:$AM$19),1)</f>
        <v>1</v>
      </c>
      <c r="AH20" s="37">
        <f>RANK(AH19,($N$10:$AM$10,$N$19:$AM$19),1)</f>
        <v>1</v>
      </c>
      <c r="AI20" s="37">
        <f>RANK(AI19,($N$10:$AM$10,$N$19:$AM$19),1)</f>
        <v>1</v>
      </c>
      <c r="AJ20" s="37">
        <f>RANK(AJ19,($N$10:$AM$10,$N$19:$AM$19),1)</f>
        <v>1</v>
      </c>
      <c r="AK20" s="37">
        <f>RANK(AK19,($N$10:$AM$10,$N$19:$AM$19),1)</f>
        <v>1</v>
      </c>
      <c r="AL20" s="37">
        <f>RANK(AL19,($N$10:$AM$10,$N$19:$AM$19),1)</f>
        <v>1</v>
      </c>
      <c r="AM20" s="37">
        <f>RANK(AM19,($N$10:$AM$10,$N$19:$AM$19),1)</f>
        <v>1</v>
      </c>
    </row>
    <row r="21" spans="2:39" x14ac:dyDescent="0.3">
      <c r="B21" s="3"/>
      <c r="C21" s="1"/>
      <c r="D21" s="27"/>
      <c r="E21" s="1"/>
      <c r="F21" s="1"/>
      <c r="G21" s="1"/>
      <c r="H21" s="1"/>
      <c r="I21" s="3"/>
      <c r="J21" s="31"/>
    </row>
    <row r="22" spans="2:39" x14ac:dyDescent="0.3">
      <c r="B22" s="3"/>
      <c r="C22" s="1"/>
      <c r="D22" s="27"/>
      <c r="E22" s="1"/>
      <c r="F22" s="1"/>
      <c r="G22" s="1"/>
      <c r="H22" s="1"/>
      <c r="I22" s="3"/>
      <c r="J22" s="31"/>
    </row>
    <row r="23" spans="2:39" x14ac:dyDescent="0.3">
      <c r="B23" s="3"/>
      <c r="C23" s="1"/>
      <c r="D23" s="27"/>
      <c r="E23" s="1"/>
      <c r="F23" s="1"/>
      <c r="G23" s="1"/>
      <c r="H23" s="1"/>
      <c r="I23" s="3"/>
      <c r="J23" s="31"/>
    </row>
    <row r="24" spans="2:39" x14ac:dyDescent="0.3">
      <c r="B24" s="3"/>
      <c r="C24" s="1"/>
      <c r="D24" s="27"/>
      <c r="E24" s="1"/>
      <c r="F24" s="1"/>
      <c r="G24" s="1"/>
      <c r="H24" s="1"/>
      <c r="I24" s="3"/>
      <c r="J24" s="31"/>
    </row>
    <row r="25" spans="2:39" x14ac:dyDescent="0.3">
      <c r="B25" s="3"/>
      <c r="C25" s="1"/>
      <c r="D25" s="27"/>
      <c r="E25" s="1"/>
      <c r="F25" s="1"/>
      <c r="G25" s="1"/>
      <c r="H25" s="1"/>
      <c r="I25" s="3"/>
      <c r="J25" s="31"/>
    </row>
    <row r="26" spans="2:39" x14ac:dyDescent="0.3">
      <c r="B26" s="3"/>
      <c r="C26" s="1"/>
      <c r="D26" s="27"/>
      <c r="E26" s="1"/>
      <c r="F26" s="1"/>
      <c r="G26" s="1"/>
      <c r="H26" s="1"/>
      <c r="I26" s="3"/>
      <c r="J26" s="31"/>
    </row>
    <row r="27" spans="2:39" x14ac:dyDescent="0.3">
      <c r="B27" s="3"/>
      <c r="C27" s="1"/>
      <c r="D27" s="27"/>
      <c r="E27" s="1"/>
      <c r="F27" s="1"/>
      <c r="G27" s="1"/>
      <c r="H27" s="1"/>
      <c r="I27" s="3"/>
      <c r="J27" s="31"/>
    </row>
    <row r="28" spans="2:39" x14ac:dyDescent="0.3">
      <c r="B28" s="3"/>
      <c r="C28" s="1"/>
      <c r="D28" s="27"/>
      <c r="E28" s="1"/>
      <c r="F28" s="1"/>
      <c r="G28" s="1"/>
      <c r="H28" s="1"/>
      <c r="I28" s="3"/>
      <c r="J28" s="31"/>
    </row>
    <row r="29" spans="2:39" x14ac:dyDescent="0.3">
      <c r="B29" s="3"/>
      <c r="C29" s="1"/>
      <c r="D29" s="27"/>
      <c r="E29" s="1"/>
      <c r="F29" s="1"/>
      <c r="G29" s="1"/>
      <c r="H29" s="1"/>
      <c r="I29" s="3"/>
      <c r="J29" s="31"/>
    </row>
    <row r="30" spans="2:39" x14ac:dyDescent="0.3">
      <c r="B30" s="3"/>
      <c r="C30" s="1"/>
      <c r="D30" s="27"/>
      <c r="E30" s="1"/>
      <c r="F30" s="1"/>
      <c r="G30" s="1"/>
      <c r="H30" s="1"/>
      <c r="I30" s="3"/>
      <c r="J30" s="31"/>
    </row>
    <row r="31" spans="2:39" x14ac:dyDescent="0.3">
      <c r="B31" s="3"/>
      <c r="C31" s="1"/>
      <c r="D31" s="27"/>
      <c r="E31" s="1"/>
      <c r="F31" s="1"/>
      <c r="G31" s="1"/>
      <c r="H31" s="1"/>
      <c r="I31" s="3"/>
      <c r="J31" s="31"/>
    </row>
    <row r="32" spans="2:39" x14ac:dyDescent="0.3">
      <c r="B32" s="3"/>
      <c r="C32" s="1"/>
      <c r="D32" s="27"/>
      <c r="E32" s="1"/>
      <c r="F32" s="1"/>
      <c r="G32" s="1"/>
      <c r="H32" s="1"/>
      <c r="I32" s="3"/>
      <c r="J32" s="31"/>
    </row>
    <row r="33" spans="2:10" x14ac:dyDescent="0.3">
      <c r="B33" s="3"/>
      <c r="C33" s="1"/>
      <c r="D33" s="27"/>
      <c r="E33" s="1"/>
      <c r="F33" s="1"/>
      <c r="G33" s="1"/>
      <c r="H33" s="1"/>
      <c r="I33" s="3"/>
      <c r="J33" s="31"/>
    </row>
    <row r="34" spans="2:10" x14ac:dyDescent="0.3">
      <c r="B34" s="3"/>
      <c r="C34" s="1"/>
      <c r="D34" s="27"/>
      <c r="E34" s="1"/>
      <c r="F34" s="1"/>
      <c r="G34" s="1"/>
      <c r="H34" s="1"/>
      <c r="I34" s="3"/>
      <c r="J34" s="31"/>
    </row>
    <row r="35" spans="2:10" x14ac:dyDescent="0.3">
      <c r="B35" s="3"/>
      <c r="C35" s="1"/>
      <c r="D35" s="27"/>
      <c r="E35" s="1"/>
      <c r="F35" s="1"/>
      <c r="G35" s="1"/>
      <c r="H35" s="1"/>
      <c r="I35" s="3"/>
      <c r="J35" s="31"/>
    </row>
    <row r="36" spans="2:10" x14ac:dyDescent="0.3">
      <c r="B36" s="3"/>
      <c r="C36" s="1"/>
      <c r="D36" s="27"/>
      <c r="E36" s="1"/>
      <c r="F36" s="1"/>
      <c r="G36" s="1"/>
      <c r="H36" s="1"/>
      <c r="I36" s="3"/>
      <c r="J36" s="31"/>
    </row>
    <row r="37" spans="2:10" x14ac:dyDescent="0.3">
      <c r="B37" s="3"/>
      <c r="C37" s="1"/>
      <c r="D37" s="27"/>
      <c r="E37" s="1"/>
      <c r="F37" s="1"/>
      <c r="G37" s="1"/>
      <c r="H37" s="1"/>
      <c r="I37" s="3"/>
      <c r="J37" s="31"/>
    </row>
    <row r="38" spans="2:10" x14ac:dyDescent="0.3">
      <c r="B38" s="3"/>
      <c r="C38" s="1"/>
      <c r="D38" s="27"/>
      <c r="E38" s="1"/>
      <c r="F38" s="1"/>
      <c r="G38" s="1"/>
      <c r="H38" s="1"/>
      <c r="I38" s="3"/>
      <c r="J38" s="31"/>
    </row>
    <row r="39" spans="2:10" x14ac:dyDescent="0.3">
      <c r="B39" s="3"/>
      <c r="C39" s="1"/>
      <c r="D39" s="27"/>
      <c r="E39" s="1"/>
      <c r="F39" s="1"/>
      <c r="G39" s="1"/>
      <c r="H39" s="1"/>
      <c r="I39" s="3"/>
      <c r="J39" s="31"/>
    </row>
    <row r="40" spans="2:10" x14ac:dyDescent="0.3">
      <c r="B40" s="3"/>
      <c r="C40" s="1"/>
      <c r="D40" s="27"/>
      <c r="E40" s="1"/>
      <c r="F40" s="1"/>
      <c r="G40" s="1"/>
      <c r="H40" s="1"/>
      <c r="I40" s="3"/>
      <c r="J40" s="31"/>
    </row>
    <row r="41" spans="2:10" x14ac:dyDescent="0.3">
      <c r="B41" s="3"/>
      <c r="C41" s="1"/>
      <c r="D41" s="27"/>
      <c r="E41" s="1"/>
      <c r="F41" s="1"/>
      <c r="G41" s="1"/>
      <c r="H41" s="1"/>
      <c r="I41" s="3"/>
      <c r="J41" s="31"/>
    </row>
    <row r="42" spans="2:10" x14ac:dyDescent="0.3">
      <c r="B42" s="3"/>
      <c r="C42" s="1"/>
      <c r="D42" s="27"/>
      <c r="E42" s="1"/>
      <c r="F42" s="1"/>
      <c r="G42" s="1"/>
      <c r="H42" s="1"/>
      <c r="I42" s="3"/>
      <c r="J42" s="31"/>
    </row>
    <row r="43" spans="2:10" x14ac:dyDescent="0.3">
      <c r="B43" s="3"/>
      <c r="C43" s="1"/>
      <c r="D43" s="27"/>
      <c r="E43" s="1"/>
      <c r="F43" s="1"/>
      <c r="G43" s="1"/>
      <c r="H43" s="1"/>
      <c r="I43" s="3"/>
      <c r="J43" s="31"/>
    </row>
    <row r="44" spans="2:10" x14ac:dyDescent="0.3">
      <c r="B44" s="3"/>
      <c r="C44" s="1"/>
      <c r="D44" s="27"/>
      <c r="E44" s="1"/>
      <c r="F44" s="1"/>
      <c r="G44" s="1"/>
      <c r="H44" s="1"/>
      <c r="I44" s="3"/>
      <c r="J44" s="31"/>
    </row>
    <row r="45" spans="2:10" x14ac:dyDescent="0.3">
      <c r="B45" s="3"/>
      <c r="C45" s="1"/>
      <c r="D45" s="27"/>
      <c r="E45" s="1"/>
      <c r="F45" s="1"/>
      <c r="G45" s="1"/>
      <c r="H45" s="1"/>
      <c r="I45" s="3"/>
      <c r="J45" s="31"/>
    </row>
    <row r="46" spans="2:10" x14ac:dyDescent="0.3">
      <c r="B46" s="3"/>
      <c r="C46" s="1"/>
      <c r="D46" s="27"/>
      <c r="E46" s="1"/>
      <c r="F46" s="1"/>
      <c r="G46" s="1"/>
      <c r="H46" s="1"/>
      <c r="I46" s="3"/>
      <c r="J46" s="31"/>
    </row>
    <row r="47" spans="2:10" x14ac:dyDescent="0.3">
      <c r="B47" s="3"/>
      <c r="C47" s="1"/>
      <c r="D47" s="27"/>
      <c r="E47" s="1"/>
      <c r="F47" s="1"/>
      <c r="G47" s="1"/>
      <c r="H47" s="1"/>
      <c r="I47" s="3"/>
      <c r="J47" s="31"/>
    </row>
    <row r="48" spans="2:10" x14ac:dyDescent="0.3">
      <c r="B48" s="3"/>
      <c r="C48" s="1"/>
      <c r="D48" s="27"/>
      <c r="E48" s="1"/>
      <c r="F48" s="1"/>
      <c r="G48" s="1"/>
      <c r="H48" s="1"/>
      <c r="I48" s="3"/>
      <c r="J48" s="31"/>
    </row>
    <row r="49" spans="2:10" x14ac:dyDescent="0.3">
      <c r="B49" s="3"/>
      <c r="C49" s="1"/>
      <c r="D49" s="27"/>
      <c r="E49" s="1"/>
      <c r="F49" s="1"/>
      <c r="G49" s="1"/>
      <c r="H49" s="1"/>
      <c r="I49" s="3"/>
      <c r="J49" s="31"/>
    </row>
    <row r="50" spans="2:10" x14ac:dyDescent="0.3">
      <c r="B50" s="3"/>
      <c r="C50" s="1"/>
      <c r="D50" s="27"/>
      <c r="E50" s="1"/>
      <c r="F50" s="1"/>
      <c r="G50" s="1"/>
      <c r="H50" s="1"/>
      <c r="I50" s="3"/>
      <c r="J50" s="31"/>
    </row>
    <row r="51" spans="2:10" x14ac:dyDescent="0.3">
      <c r="B51" s="3"/>
      <c r="C51" s="1"/>
      <c r="D51" s="27"/>
      <c r="E51" s="1"/>
      <c r="F51" s="1"/>
      <c r="G51" s="1"/>
      <c r="H51" s="1"/>
      <c r="I51" s="3"/>
      <c r="J51" s="31"/>
    </row>
    <row r="52" spans="2:10" x14ac:dyDescent="0.3">
      <c r="B52" s="3"/>
      <c r="C52" s="1"/>
      <c r="D52" s="27"/>
      <c r="E52" s="1"/>
      <c r="F52" s="1"/>
      <c r="G52" s="1"/>
      <c r="H52" s="1"/>
      <c r="I52" s="3"/>
      <c r="J52" s="31"/>
    </row>
    <row r="53" spans="2:10" x14ac:dyDescent="0.3">
      <c r="B53" s="3"/>
      <c r="C53" s="1"/>
      <c r="D53" s="27"/>
      <c r="E53" s="1"/>
      <c r="F53" s="1"/>
      <c r="G53" s="1"/>
      <c r="H53" s="1"/>
      <c r="I53" s="3"/>
      <c r="J53" s="31"/>
    </row>
    <row r="54" spans="2:10" x14ac:dyDescent="0.3">
      <c r="B54" s="3"/>
      <c r="C54" s="1"/>
      <c r="D54" s="27"/>
      <c r="E54" s="1"/>
      <c r="F54" s="1"/>
      <c r="G54" s="1"/>
      <c r="H54" s="1"/>
      <c r="I54" s="3"/>
      <c r="J54" s="31"/>
    </row>
    <row r="55" spans="2:10" x14ac:dyDescent="0.3">
      <c r="B55" s="3"/>
      <c r="C55" s="1"/>
      <c r="D55" s="27"/>
      <c r="E55" s="1"/>
      <c r="F55" s="1"/>
      <c r="G55" s="1"/>
      <c r="H55" s="1"/>
      <c r="I55" s="3"/>
      <c r="J55" s="31"/>
    </row>
    <row r="56" spans="2:10" x14ac:dyDescent="0.3">
      <c r="B56" s="3"/>
      <c r="C56" s="1"/>
      <c r="D56" s="27"/>
      <c r="E56" s="1"/>
      <c r="F56" s="1"/>
      <c r="G56" s="1"/>
      <c r="H56" s="1"/>
      <c r="I56" s="3"/>
      <c r="J56" s="31"/>
    </row>
    <row r="57" spans="2:10" x14ac:dyDescent="0.3">
      <c r="B57" s="3"/>
      <c r="C57" s="1"/>
      <c r="D57" s="27"/>
      <c r="E57" s="1"/>
      <c r="F57" s="1"/>
      <c r="G57" s="1"/>
      <c r="H57" s="1"/>
      <c r="I57" s="3"/>
      <c r="J57" s="31"/>
    </row>
    <row r="58" spans="2:10" x14ac:dyDescent="0.3">
      <c r="B58" s="3"/>
      <c r="C58" s="1"/>
      <c r="D58" s="27"/>
      <c r="E58" s="1"/>
      <c r="F58" s="1"/>
      <c r="G58" s="1"/>
      <c r="H58" s="1"/>
      <c r="I58" s="3"/>
      <c r="J58" s="31"/>
    </row>
    <row r="59" spans="2:10" x14ac:dyDescent="0.3">
      <c r="B59" s="3"/>
      <c r="C59" s="1"/>
      <c r="D59" s="27"/>
      <c r="E59" s="1"/>
      <c r="F59" s="1"/>
      <c r="G59" s="1"/>
      <c r="H59" s="1"/>
      <c r="I59" s="3"/>
      <c r="J59" s="31"/>
    </row>
    <row r="60" spans="2:10" x14ac:dyDescent="0.3">
      <c r="B60" s="3"/>
      <c r="C60" s="1"/>
      <c r="D60" s="27"/>
      <c r="E60" s="1"/>
      <c r="F60" s="1"/>
      <c r="G60" s="1"/>
      <c r="H60" s="1"/>
      <c r="I60" s="3"/>
      <c r="J60" s="31"/>
    </row>
    <row r="61" spans="2:10" x14ac:dyDescent="0.3">
      <c r="B61" s="3"/>
      <c r="C61" s="1"/>
      <c r="D61" s="27"/>
      <c r="E61" s="1"/>
      <c r="F61" s="1"/>
      <c r="G61" s="1"/>
      <c r="H61" s="1"/>
      <c r="I61" s="3"/>
      <c r="J61" s="31"/>
    </row>
    <row r="62" spans="2:10" x14ac:dyDescent="0.3">
      <c r="B62" s="3"/>
      <c r="C62" s="1"/>
      <c r="D62" s="27"/>
      <c r="E62" s="1"/>
      <c r="F62" s="1"/>
      <c r="G62" s="1"/>
      <c r="H62" s="1"/>
      <c r="I62" s="3"/>
      <c r="J62" s="31"/>
    </row>
    <row r="63" spans="2:10" x14ac:dyDescent="0.3">
      <c r="B63" s="3"/>
      <c r="C63" s="1"/>
      <c r="D63" s="27"/>
      <c r="E63" s="1"/>
      <c r="F63" s="1"/>
      <c r="G63" s="1"/>
      <c r="H63" s="1"/>
      <c r="I63" s="3"/>
      <c r="J63" s="31"/>
    </row>
    <row r="64" spans="2:10" x14ac:dyDescent="0.3">
      <c r="B64" s="3"/>
      <c r="C64" s="1"/>
      <c r="D64" s="27"/>
      <c r="E64" s="1"/>
      <c r="F64" s="1"/>
      <c r="G64" s="1"/>
      <c r="H64" s="1"/>
      <c r="I64" s="3"/>
      <c r="J64" s="31"/>
    </row>
    <row r="65" spans="2:10" x14ac:dyDescent="0.3">
      <c r="B65" s="3"/>
      <c r="C65" s="1"/>
      <c r="D65" s="27"/>
      <c r="E65" s="1"/>
      <c r="F65" s="1"/>
      <c r="G65" s="1"/>
      <c r="H65" s="1"/>
      <c r="I65" s="3"/>
      <c r="J65" s="31"/>
    </row>
    <row r="66" spans="2:10" x14ac:dyDescent="0.3">
      <c r="B66" s="3"/>
      <c r="C66" s="1"/>
      <c r="D66" s="27"/>
      <c r="E66" s="1"/>
      <c r="F66" s="1"/>
      <c r="G66" s="1"/>
      <c r="H66" s="1"/>
      <c r="I66" s="3"/>
      <c r="J66" s="31"/>
    </row>
    <row r="67" spans="2:10" x14ac:dyDescent="0.3">
      <c r="B67" s="3"/>
      <c r="C67" s="1"/>
      <c r="D67" s="27"/>
      <c r="E67" s="1"/>
      <c r="F67" s="1"/>
      <c r="G67" s="1"/>
      <c r="H67" s="1"/>
      <c r="I67" s="3"/>
      <c r="J67" s="31"/>
    </row>
    <row r="68" spans="2:10" x14ac:dyDescent="0.3">
      <c r="B68" s="3"/>
      <c r="C68" s="1"/>
      <c r="D68" s="27"/>
      <c r="E68" s="1"/>
      <c r="F68" s="1"/>
      <c r="G68" s="1"/>
      <c r="H68" s="1"/>
      <c r="I68" s="3"/>
      <c r="J68" s="31"/>
    </row>
    <row r="69" spans="2:10" x14ac:dyDescent="0.3">
      <c r="B69" s="3"/>
      <c r="C69" s="1"/>
      <c r="D69" s="27"/>
      <c r="E69" s="1"/>
      <c r="F69" s="1"/>
      <c r="G69" s="1"/>
      <c r="H69" s="1"/>
      <c r="I69" s="3"/>
      <c r="J69" s="31"/>
    </row>
    <row r="70" spans="2:10" x14ac:dyDescent="0.3">
      <c r="B70" s="3"/>
      <c r="C70" s="1"/>
      <c r="D70" s="27"/>
      <c r="E70" s="1"/>
      <c r="F70" s="1"/>
      <c r="G70" s="1"/>
      <c r="H70" s="1"/>
      <c r="I70" s="3"/>
      <c r="J70" s="31"/>
    </row>
    <row r="71" spans="2:10" x14ac:dyDescent="0.3">
      <c r="B71" s="3"/>
      <c r="C71" s="1"/>
      <c r="D71" s="27"/>
      <c r="E71" s="1"/>
      <c r="F71" s="1"/>
      <c r="G71" s="1"/>
      <c r="H71" s="1"/>
      <c r="I71" s="3"/>
      <c r="J71" s="31"/>
    </row>
    <row r="72" spans="2:10" x14ac:dyDescent="0.3">
      <c r="B72" s="3"/>
      <c r="C72" s="1"/>
      <c r="D72" s="27"/>
      <c r="E72" s="1"/>
      <c r="F72" s="1"/>
      <c r="G72" s="1"/>
      <c r="H72" s="1"/>
      <c r="I72" s="3"/>
      <c r="J72" s="31"/>
    </row>
    <row r="73" spans="2:10" x14ac:dyDescent="0.3">
      <c r="B73" s="3"/>
      <c r="C73" s="1"/>
      <c r="D73" s="27"/>
      <c r="E73" s="1"/>
      <c r="F73" s="1"/>
      <c r="G73" s="1"/>
      <c r="H73" s="1"/>
      <c r="I73" s="3"/>
      <c r="J73" s="31"/>
    </row>
    <row r="74" spans="2:10" x14ac:dyDescent="0.3">
      <c r="B74" s="3"/>
      <c r="D74" s="27"/>
      <c r="E74" s="1"/>
      <c r="F74" s="1"/>
      <c r="G74" s="1"/>
      <c r="H74" s="1"/>
      <c r="I74" s="3"/>
      <c r="J74" s="31"/>
    </row>
    <row r="75" spans="2:10" x14ac:dyDescent="0.3">
      <c r="B75" s="3"/>
      <c r="D75" s="27"/>
      <c r="E75" s="1"/>
      <c r="F75" s="1"/>
      <c r="G75" s="1"/>
      <c r="H75" s="1"/>
      <c r="I75" s="3"/>
      <c r="J75" s="31"/>
    </row>
    <row r="76" spans="2:10" x14ac:dyDescent="0.3">
      <c r="B76" s="3"/>
      <c r="D76" s="27"/>
      <c r="E76" s="1"/>
      <c r="F76" s="1"/>
      <c r="G76" s="1"/>
      <c r="H76" s="1"/>
      <c r="I76" s="3"/>
      <c r="J76" s="31"/>
    </row>
    <row r="77" spans="2:10" x14ac:dyDescent="0.3">
      <c r="B77" s="3"/>
      <c r="D77" s="27"/>
      <c r="E77" s="1"/>
      <c r="F77" s="1"/>
      <c r="G77" s="1"/>
      <c r="H77" s="1"/>
      <c r="I77" s="3"/>
      <c r="J77" s="31"/>
    </row>
    <row r="78" spans="2:10" x14ac:dyDescent="0.3">
      <c r="B78" s="3"/>
      <c r="D78" s="27"/>
      <c r="E78" s="1"/>
      <c r="F78" s="1"/>
      <c r="G78" s="1"/>
      <c r="H78" s="1"/>
      <c r="I78" s="3"/>
      <c r="J78" s="31"/>
    </row>
    <row r="79" spans="2:10" x14ac:dyDescent="0.3">
      <c r="B79" s="3"/>
      <c r="D79" s="27"/>
      <c r="E79" s="1"/>
      <c r="F79" s="1"/>
      <c r="G79" s="1"/>
      <c r="H79" s="1"/>
      <c r="I79" s="3"/>
      <c r="J79" s="31"/>
    </row>
    <row r="80" spans="2:10" x14ac:dyDescent="0.3">
      <c r="B80" s="3"/>
      <c r="D80" s="27"/>
      <c r="E80" s="1"/>
      <c r="F80" s="1"/>
      <c r="G80" s="1"/>
      <c r="H80" s="1"/>
      <c r="I80" s="3"/>
      <c r="J80" s="31"/>
    </row>
    <row r="81" spans="2:11" x14ac:dyDescent="0.3">
      <c r="B81" s="3"/>
      <c r="D81" s="4"/>
      <c r="E81" s="1"/>
      <c r="F81" s="1"/>
      <c r="G81" s="1"/>
      <c r="H81" s="1"/>
      <c r="I81" s="3"/>
      <c r="J81" s="16"/>
      <c r="K81" s="23"/>
    </row>
    <row r="82" spans="2:11" x14ac:dyDescent="0.3">
      <c r="B82" s="3"/>
      <c r="D82" s="4"/>
      <c r="E82" s="1"/>
      <c r="F82" s="1"/>
      <c r="G82" s="1"/>
      <c r="H82" s="1"/>
      <c r="I82" s="3"/>
      <c r="J82" s="16"/>
      <c r="K82" s="23"/>
    </row>
    <row r="83" spans="2:11" x14ac:dyDescent="0.3">
      <c r="B83" s="3"/>
      <c r="E83" s="1"/>
      <c r="F83" s="1"/>
      <c r="G83" s="1"/>
      <c r="H83" s="1"/>
      <c r="I83" s="3"/>
      <c r="J83" s="16"/>
      <c r="K83" s="23"/>
    </row>
    <row r="84" spans="2:11" x14ac:dyDescent="0.3">
      <c r="B84" s="3"/>
      <c r="D84" s="4"/>
      <c r="E84" s="1"/>
      <c r="F84" s="1"/>
      <c r="G84" s="1"/>
      <c r="H84" s="1"/>
      <c r="I84" s="3"/>
      <c r="J84" s="16"/>
      <c r="K84" s="23"/>
    </row>
    <row r="85" spans="2:11" x14ac:dyDescent="0.3">
      <c r="B85" s="3"/>
      <c r="D85" s="4"/>
      <c r="E85" s="1"/>
      <c r="F85" s="1"/>
      <c r="G85" s="1"/>
      <c r="H85" s="1"/>
      <c r="I85" s="3"/>
      <c r="J85" s="16"/>
      <c r="K85" s="23"/>
    </row>
    <row r="86" spans="2:11" x14ac:dyDescent="0.3">
      <c r="B86" s="3"/>
      <c r="D86" s="4"/>
      <c r="E86" s="1"/>
      <c r="F86" s="1"/>
      <c r="G86" s="1"/>
      <c r="H86" s="1"/>
      <c r="I86" s="3"/>
      <c r="J86" s="16"/>
      <c r="K86" s="23"/>
    </row>
    <row r="87" spans="2:11" x14ac:dyDescent="0.3">
      <c r="B87" s="3"/>
      <c r="D87" s="4"/>
      <c r="E87" s="1"/>
      <c r="F87" s="1"/>
      <c r="G87" s="1"/>
      <c r="H87" s="1"/>
      <c r="I87" s="3"/>
      <c r="J87" s="16"/>
      <c r="K87" s="23"/>
    </row>
    <row r="88" spans="2:11" x14ac:dyDescent="0.3">
      <c r="B88" s="3"/>
      <c r="D88" s="4"/>
      <c r="E88" s="1"/>
      <c r="F88" s="1"/>
      <c r="G88" s="1"/>
      <c r="H88" s="1"/>
      <c r="I88" s="3"/>
      <c r="J88" s="16"/>
      <c r="K88" s="23"/>
    </row>
    <row r="89" spans="2:11" x14ac:dyDescent="0.3">
      <c r="B89" s="3"/>
      <c r="D89" s="4"/>
      <c r="E89" s="1"/>
      <c r="F89" s="1"/>
      <c r="G89" s="1"/>
      <c r="H89" s="1"/>
      <c r="I89" s="3"/>
      <c r="J89" s="16"/>
      <c r="K89" s="23"/>
    </row>
    <row r="90" spans="2:11" x14ac:dyDescent="0.3">
      <c r="B90" s="3"/>
      <c r="D90" s="4"/>
      <c r="E90" s="1"/>
      <c r="F90" s="1"/>
      <c r="G90" s="1"/>
      <c r="H90" s="1"/>
      <c r="I90" s="3"/>
      <c r="J90" s="16"/>
      <c r="K90" s="23"/>
    </row>
    <row r="91" spans="2:11" x14ac:dyDescent="0.3">
      <c r="B91" s="3"/>
      <c r="D91" s="4"/>
      <c r="E91" s="1"/>
      <c r="F91" s="1"/>
      <c r="G91" s="1"/>
      <c r="H91" s="1"/>
      <c r="I91" s="3"/>
      <c r="J91" s="16"/>
      <c r="K91" s="23"/>
    </row>
    <row r="92" spans="2:11" x14ac:dyDescent="0.3">
      <c r="B92" s="3"/>
      <c r="D92" s="4"/>
      <c r="E92" s="1"/>
      <c r="F92" s="1"/>
      <c r="G92" s="1"/>
      <c r="H92" s="1"/>
      <c r="I92" s="3"/>
      <c r="J92" s="16"/>
      <c r="K92" s="23"/>
    </row>
    <row r="93" spans="2:11" x14ac:dyDescent="0.3">
      <c r="B93" s="3"/>
      <c r="D93" s="4"/>
      <c r="E93" s="1"/>
      <c r="F93" s="1"/>
      <c r="G93" s="1"/>
      <c r="H93" s="1"/>
      <c r="I93" s="3"/>
      <c r="J93" s="16"/>
      <c r="K93" s="23"/>
    </row>
    <row r="94" spans="2:11" x14ac:dyDescent="0.3">
      <c r="B94" s="3"/>
      <c r="D94" s="4"/>
      <c r="E94" s="1"/>
      <c r="F94" s="1"/>
      <c r="G94" s="1"/>
      <c r="H94" s="1"/>
      <c r="I94" s="3"/>
      <c r="J94" s="16"/>
      <c r="K94" s="23"/>
    </row>
    <row r="95" spans="2:11" x14ac:dyDescent="0.3">
      <c r="B95" s="3"/>
      <c r="D95" s="4"/>
      <c r="E95" s="1"/>
      <c r="F95" s="1"/>
      <c r="G95" s="1"/>
      <c r="H95" s="1"/>
      <c r="I95" s="3"/>
      <c r="J95" s="16"/>
      <c r="K95" s="23"/>
    </row>
    <row r="96" spans="2:11" x14ac:dyDescent="0.3">
      <c r="B96" s="3"/>
      <c r="D96" s="4"/>
      <c r="E96" s="1"/>
      <c r="F96" s="1"/>
      <c r="G96" s="1"/>
      <c r="H96" s="1"/>
      <c r="I96" s="3"/>
      <c r="J96" s="16"/>
      <c r="K96" s="23"/>
    </row>
    <row r="97" spans="2:14" x14ac:dyDescent="0.3">
      <c r="B97" s="3"/>
      <c r="D97" s="4"/>
      <c r="E97" s="1"/>
      <c r="F97" s="1"/>
      <c r="G97" s="1"/>
      <c r="H97" s="1"/>
      <c r="I97" s="3"/>
      <c r="J97" s="16"/>
      <c r="K97" s="23"/>
    </row>
    <row r="98" spans="2:14" x14ac:dyDescent="0.3">
      <c r="B98" s="3"/>
      <c r="D98" s="4"/>
      <c r="E98" s="1"/>
      <c r="F98" s="1"/>
      <c r="G98" s="1"/>
      <c r="H98" s="1"/>
      <c r="I98" s="3"/>
      <c r="J98" s="16"/>
      <c r="K98" s="23"/>
    </row>
    <row r="99" spans="2:14" x14ac:dyDescent="0.3">
      <c r="B99" s="3"/>
      <c r="D99" s="4"/>
      <c r="E99" s="1"/>
      <c r="F99" s="1"/>
      <c r="G99" s="1"/>
      <c r="H99" s="1"/>
      <c r="I99" s="3"/>
      <c r="J99" s="16"/>
      <c r="K99" s="23"/>
    </row>
    <row r="100" spans="2:14" x14ac:dyDescent="0.3">
      <c r="B100" s="3"/>
      <c r="D100" s="4"/>
      <c r="E100" s="1"/>
      <c r="F100" s="1"/>
      <c r="G100" s="1"/>
      <c r="H100" s="1"/>
      <c r="I100" s="3"/>
      <c r="J100" s="16"/>
      <c r="K100" s="23"/>
      <c r="N100" t="s">
        <v>206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6"/>
      <c r="K101" s="23"/>
      <c r="N101" t="s">
        <v>201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6"/>
      <c r="K102" s="23"/>
      <c r="N102" t="s">
        <v>205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6"/>
      <c r="K103" s="23"/>
      <c r="N103" t="s">
        <v>774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6"/>
      <c r="K104" s="23"/>
      <c r="N104" t="s">
        <v>536</v>
      </c>
    </row>
    <row r="105" spans="2:14" x14ac:dyDescent="0.3">
      <c r="B105" s="3"/>
      <c r="D105" s="4"/>
      <c r="E105" s="1"/>
      <c r="F105" s="1"/>
      <c r="G105" s="1"/>
      <c r="H105" s="1"/>
      <c r="I105" s="3"/>
      <c r="J105" s="16"/>
      <c r="K105" s="23"/>
    </row>
    <row r="106" spans="2:14" x14ac:dyDescent="0.3">
      <c r="B106" s="3"/>
      <c r="D106" s="4"/>
      <c r="E106" s="1"/>
      <c r="F106" s="1"/>
      <c r="G106" s="1"/>
      <c r="H106" s="1"/>
      <c r="I106" s="3"/>
      <c r="J106" s="16"/>
      <c r="K106" s="23"/>
    </row>
    <row r="107" spans="2:14" x14ac:dyDescent="0.3">
      <c r="B107" s="3"/>
      <c r="D107" s="4"/>
      <c r="E107" s="1"/>
      <c r="F107" s="1"/>
      <c r="G107" s="1"/>
      <c r="H107" s="1"/>
      <c r="I107" s="3"/>
      <c r="J107" s="16"/>
      <c r="K107" s="23"/>
    </row>
    <row r="108" spans="2:14" x14ac:dyDescent="0.3">
      <c r="B108" s="3"/>
      <c r="D108" s="4"/>
      <c r="E108" s="1"/>
      <c r="F108" s="1"/>
      <c r="G108" s="1"/>
      <c r="H108" s="1"/>
      <c r="I108" s="3"/>
      <c r="J108" s="16"/>
      <c r="K108" s="23"/>
    </row>
    <row r="109" spans="2:14" x14ac:dyDescent="0.3">
      <c r="B109" s="3"/>
      <c r="D109" s="4"/>
      <c r="E109" s="1"/>
      <c r="F109" s="1"/>
      <c r="G109" s="1"/>
      <c r="H109" s="1"/>
      <c r="I109" s="3"/>
      <c r="J109" s="16"/>
      <c r="K109" s="23"/>
    </row>
    <row r="110" spans="2:14" x14ac:dyDescent="0.3">
      <c r="B110" s="3"/>
      <c r="D110" s="4"/>
      <c r="E110" s="1"/>
      <c r="F110" s="1"/>
      <c r="G110" s="1"/>
      <c r="H110" s="1"/>
      <c r="I110" s="3"/>
      <c r="J110" s="16"/>
      <c r="K110" s="23"/>
    </row>
    <row r="111" spans="2:14" x14ac:dyDescent="0.3">
      <c r="B111" s="3"/>
      <c r="D111" s="4"/>
      <c r="E111" s="1"/>
      <c r="F111" s="1"/>
      <c r="G111" s="1"/>
      <c r="H111" s="1"/>
      <c r="I111" s="3"/>
      <c r="J111" s="16"/>
      <c r="K111" s="23"/>
    </row>
    <row r="112" spans="2:14" x14ac:dyDescent="0.3">
      <c r="B112" s="3"/>
      <c r="D112" s="4"/>
      <c r="E112" s="1"/>
      <c r="F112" s="1"/>
      <c r="G112" s="1"/>
      <c r="H112" s="1"/>
      <c r="I112" s="3"/>
      <c r="J112" s="16"/>
      <c r="K112" s="23"/>
    </row>
    <row r="113" spans="2:11" x14ac:dyDescent="0.3">
      <c r="B113" s="3"/>
      <c r="D113" s="4"/>
      <c r="E113" s="1"/>
      <c r="F113" s="1"/>
      <c r="G113" s="1"/>
      <c r="H113" s="1"/>
      <c r="I113" s="3"/>
      <c r="J113" s="16"/>
      <c r="K113" s="23"/>
    </row>
    <row r="114" spans="2:11" x14ac:dyDescent="0.3">
      <c r="B114" s="3"/>
      <c r="D114" s="4"/>
      <c r="E114" s="1"/>
      <c r="F114" s="1"/>
      <c r="G114" s="1"/>
      <c r="H114" s="1"/>
      <c r="I114" s="3"/>
      <c r="J114" s="16"/>
      <c r="K114" s="23"/>
    </row>
    <row r="115" spans="2:11" x14ac:dyDescent="0.3">
      <c r="B115" s="3"/>
      <c r="D115" s="4"/>
      <c r="E115" s="1"/>
      <c r="F115" s="1"/>
      <c r="G115" s="1"/>
      <c r="H115" s="1"/>
      <c r="I115" s="3"/>
      <c r="J115" s="16"/>
      <c r="K115" s="23"/>
    </row>
    <row r="116" spans="2:11" x14ac:dyDescent="0.3">
      <c r="B116" s="3"/>
      <c r="D116" s="4"/>
      <c r="E116" s="1"/>
      <c r="F116" s="1"/>
      <c r="G116" s="1"/>
      <c r="H116" s="1"/>
      <c r="I116" s="3"/>
      <c r="J116" s="16"/>
      <c r="K116" s="23"/>
    </row>
    <row r="117" spans="2:11" x14ac:dyDescent="0.3">
      <c r="B117" s="3"/>
      <c r="D117" s="4"/>
      <c r="E117" s="1"/>
      <c r="F117" s="1"/>
      <c r="G117" s="1"/>
      <c r="H117" s="1"/>
      <c r="I117" s="3"/>
      <c r="J117" s="16"/>
      <c r="K117" s="23"/>
    </row>
    <row r="118" spans="2:11" x14ac:dyDescent="0.3">
      <c r="B118" s="3"/>
      <c r="D118" s="4"/>
      <c r="E118" s="1"/>
      <c r="F118" s="1"/>
      <c r="G118" s="1"/>
      <c r="H118" s="1"/>
      <c r="I118" s="3"/>
      <c r="J118" s="16"/>
      <c r="K118" s="23"/>
    </row>
    <row r="119" spans="2:11" x14ac:dyDescent="0.3">
      <c r="B119" s="3"/>
      <c r="D119" s="4"/>
      <c r="E119" s="1"/>
      <c r="F119" s="1"/>
      <c r="G119" s="1"/>
      <c r="H119" s="1"/>
      <c r="I119" s="3"/>
      <c r="J119" s="16"/>
      <c r="K119" s="23"/>
    </row>
    <row r="120" spans="2:11" x14ac:dyDescent="0.3">
      <c r="B120" s="3"/>
      <c r="D120" s="4"/>
      <c r="E120" s="1"/>
      <c r="F120" s="1"/>
      <c r="G120" s="1"/>
      <c r="H120" s="1"/>
      <c r="I120" s="3"/>
      <c r="J120" s="16"/>
      <c r="K120" s="23"/>
    </row>
    <row r="121" spans="2:11" x14ac:dyDescent="0.3">
      <c r="B121" s="3"/>
      <c r="D121" s="4"/>
      <c r="E121" s="1"/>
      <c r="F121" s="1"/>
      <c r="G121" s="1"/>
      <c r="H121" s="1"/>
      <c r="I121" s="3"/>
      <c r="J121" s="16"/>
      <c r="K121" s="23"/>
    </row>
    <row r="122" spans="2:11" x14ac:dyDescent="0.3">
      <c r="B122" s="3"/>
      <c r="D122" s="4"/>
      <c r="E122" s="1"/>
      <c r="F122" s="1"/>
      <c r="G122" s="1"/>
      <c r="H122" s="1"/>
      <c r="I122" s="3"/>
      <c r="J122" s="16"/>
      <c r="K122" s="23"/>
    </row>
    <row r="123" spans="2:11" x14ac:dyDescent="0.3">
      <c r="B123" s="3"/>
      <c r="D123" s="4"/>
      <c r="E123" s="1"/>
      <c r="F123" s="1"/>
      <c r="G123" s="1"/>
      <c r="H123" s="1"/>
      <c r="I123" s="3"/>
      <c r="J123" s="16"/>
      <c r="K123" s="23"/>
    </row>
    <row r="124" spans="2:11" x14ac:dyDescent="0.3">
      <c r="B124" s="3"/>
      <c r="D124" s="4"/>
      <c r="E124" s="1"/>
      <c r="F124" s="1"/>
      <c r="G124" s="1"/>
      <c r="H124" s="1"/>
      <c r="I124" s="3"/>
      <c r="J124" s="16"/>
      <c r="K124" s="23"/>
    </row>
    <row r="125" spans="2:11" x14ac:dyDescent="0.3">
      <c r="B125" s="3"/>
      <c r="D125" s="4"/>
      <c r="E125" s="1"/>
      <c r="F125" s="1"/>
      <c r="G125" s="1"/>
      <c r="H125" s="1"/>
      <c r="I125" s="3"/>
      <c r="J125" s="16"/>
      <c r="K125" s="23"/>
    </row>
    <row r="126" spans="2:11" x14ac:dyDescent="0.3">
      <c r="B126" s="3"/>
      <c r="D126" s="4"/>
      <c r="E126" s="1"/>
      <c r="F126" s="1"/>
      <c r="G126" s="1"/>
      <c r="H126" s="1"/>
      <c r="I126" s="3"/>
      <c r="J126" s="16"/>
      <c r="K126" s="23"/>
    </row>
    <row r="127" spans="2:11" x14ac:dyDescent="0.3">
      <c r="B127" s="3"/>
      <c r="D127" s="4"/>
      <c r="E127" s="1"/>
      <c r="F127" s="1"/>
      <c r="G127" s="1"/>
      <c r="H127" s="1"/>
      <c r="I127" s="3"/>
      <c r="J127" s="16"/>
      <c r="K127" s="23"/>
    </row>
    <row r="128" spans="2:11" x14ac:dyDescent="0.3">
      <c r="B128" s="3"/>
      <c r="D128" s="4"/>
      <c r="E128" s="1"/>
      <c r="F128" s="1"/>
      <c r="G128" s="1"/>
      <c r="H128" s="1"/>
      <c r="I128" s="3"/>
      <c r="J128" s="16"/>
      <c r="K128" s="23"/>
    </row>
    <row r="129" spans="2:11" x14ac:dyDescent="0.3">
      <c r="B129" s="3"/>
      <c r="D129" s="4"/>
      <c r="E129" s="1"/>
      <c r="F129" s="1"/>
      <c r="G129" s="1"/>
      <c r="H129" s="1"/>
      <c r="I129" s="3"/>
      <c r="J129" s="16"/>
      <c r="K129" s="23"/>
    </row>
    <row r="130" spans="2:11" x14ac:dyDescent="0.3">
      <c r="B130" s="3"/>
      <c r="D130" s="4"/>
      <c r="E130" s="1"/>
      <c r="F130" s="1"/>
      <c r="G130" s="1"/>
      <c r="H130" s="1"/>
      <c r="I130" s="3"/>
      <c r="J130" s="16"/>
      <c r="K130" s="23"/>
    </row>
    <row r="131" spans="2:11" x14ac:dyDescent="0.3">
      <c r="B131" s="3"/>
      <c r="D131" s="4"/>
      <c r="E131" s="1"/>
      <c r="F131" s="1"/>
      <c r="G131" s="1"/>
      <c r="H131" s="1"/>
      <c r="I131" s="3"/>
      <c r="J131" s="16"/>
      <c r="K131" s="23"/>
    </row>
    <row r="132" spans="2:11" x14ac:dyDescent="0.3">
      <c r="B132" s="3"/>
      <c r="D132" s="4"/>
      <c r="E132" s="1"/>
      <c r="F132" s="1"/>
      <c r="G132" s="1"/>
      <c r="H132" s="1"/>
      <c r="I132" s="3"/>
      <c r="J132" s="16"/>
      <c r="K132" s="23"/>
    </row>
    <row r="133" spans="2:11" x14ac:dyDescent="0.3">
      <c r="B133" s="3"/>
      <c r="D133" s="4"/>
      <c r="E133" s="1"/>
      <c r="F133" s="1"/>
      <c r="G133" s="1"/>
      <c r="H133" s="1"/>
      <c r="I133" s="3"/>
      <c r="J133" s="16"/>
      <c r="K133" s="23"/>
    </row>
    <row r="134" spans="2:11" x14ac:dyDescent="0.3">
      <c r="B134" s="3"/>
      <c r="D134" s="4"/>
      <c r="E134" s="1"/>
      <c r="F134" s="1"/>
      <c r="G134" s="1"/>
      <c r="H134" s="1"/>
      <c r="I134" s="3"/>
      <c r="J134" s="16"/>
      <c r="K134" s="23"/>
    </row>
    <row r="135" spans="2:11" x14ac:dyDescent="0.3">
      <c r="B135" s="3"/>
      <c r="D135" s="4"/>
      <c r="E135" s="1"/>
      <c r="F135" s="1"/>
      <c r="G135" s="1"/>
      <c r="H135" s="1"/>
      <c r="I135" s="3"/>
      <c r="J135" s="16"/>
      <c r="K135" s="23"/>
    </row>
    <row r="136" spans="2:11" x14ac:dyDescent="0.3">
      <c r="B136" s="3"/>
      <c r="D136" s="4"/>
      <c r="E136" s="1"/>
      <c r="F136" s="1"/>
      <c r="G136" s="1"/>
      <c r="H136" s="1"/>
      <c r="I136" s="3"/>
      <c r="J136" s="16"/>
      <c r="K136" s="23"/>
    </row>
    <row r="137" spans="2:11" x14ac:dyDescent="0.3">
      <c r="B137" s="3"/>
      <c r="D137" s="4"/>
      <c r="E137" s="1"/>
      <c r="F137" s="1"/>
      <c r="G137" s="1"/>
      <c r="H137" s="1"/>
      <c r="I137" s="3"/>
      <c r="J137" s="16"/>
      <c r="K137" s="23"/>
    </row>
    <row r="138" spans="2:11" x14ac:dyDescent="0.3">
      <c r="B138" s="3"/>
      <c r="D138" s="4"/>
      <c r="E138" s="1"/>
      <c r="F138" s="1"/>
      <c r="G138" s="1"/>
      <c r="H138" s="1"/>
      <c r="I138" s="3"/>
      <c r="J138" s="16"/>
      <c r="K138" s="23"/>
    </row>
    <row r="139" spans="2:11" x14ac:dyDescent="0.3">
      <c r="B139" s="3"/>
      <c r="D139" s="4"/>
      <c r="E139" s="1"/>
      <c r="F139" s="1"/>
      <c r="G139" s="1"/>
      <c r="H139" s="1"/>
      <c r="I139" s="3"/>
      <c r="J139" s="16"/>
      <c r="K139" s="23"/>
    </row>
    <row r="140" spans="2:11" x14ac:dyDescent="0.3">
      <c r="B140" s="3"/>
      <c r="D140" s="4"/>
      <c r="E140" s="1"/>
      <c r="F140" s="1"/>
      <c r="G140" s="1"/>
      <c r="H140" s="1"/>
      <c r="I140" s="3"/>
      <c r="J140" s="16"/>
      <c r="K140" s="23"/>
    </row>
    <row r="141" spans="2:11" x14ac:dyDescent="0.3">
      <c r="B141" s="3"/>
      <c r="D141" s="4"/>
      <c r="E141" s="1"/>
      <c r="F141" s="1"/>
      <c r="G141" s="1"/>
      <c r="H141" s="1"/>
      <c r="I141" s="3"/>
      <c r="J141" s="16"/>
      <c r="K141" s="23"/>
    </row>
    <row r="142" spans="2:11" x14ac:dyDescent="0.3">
      <c r="B142" s="3"/>
      <c r="D142" s="4"/>
      <c r="E142" s="1"/>
      <c r="F142" s="1"/>
      <c r="G142" s="1"/>
      <c r="H142" s="1"/>
      <c r="I142" s="3"/>
      <c r="J142" s="16"/>
      <c r="K142" s="23"/>
    </row>
    <row r="143" spans="2:11" x14ac:dyDescent="0.3">
      <c r="B143" s="3"/>
      <c r="D143" s="4"/>
      <c r="E143" s="1"/>
      <c r="F143" s="1"/>
      <c r="G143" s="1"/>
      <c r="H143" s="1"/>
      <c r="I143" s="3"/>
      <c r="J143" s="16"/>
      <c r="K143" s="23"/>
    </row>
    <row r="144" spans="2:11" x14ac:dyDescent="0.3">
      <c r="B144" s="3"/>
      <c r="D144" s="4"/>
      <c r="E144" s="1"/>
      <c r="F144" s="1"/>
      <c r="G144" s="1"/>
      <c r="H144" s="1"/>
      <c r="I144" s="3"/>
      <c r="J144" s="16"/>
      <c r="K144" s="23"/>
    </row>
    <row r="145" spans="2:11" x14ac:dyDescent="0.3">
      <c r="B145" s="3"/>
      <c r="D145" s="4"/>
      <c r="E145" s="1"/>
      <c r="F145" s="1"/>
      <c r="G145" s="1"/>
      <c r="H145" s="1"/>
      <c r="I145" s="3"/>
      <c r="J145" s="16"/>
      <c r="K145" s="23"/>
    </row>
    <row r="146" spans="2:11" x14ac:dyDescent="0.3">
      <c r="B146" s="3"/>
      <c r="D146" s="4"/>
      <c r="E146" s="1"/>
      <c r="F146" s="1"/>
      <c r="G146" s="1"/>
      <c r="H146" s="1"/>
      <c r="I146" s="3"/>
      <c r="J146" s="16"/>
      <c r="K146" s="23"/>
    </row>
    <row r="147" spans="2:11" x14ac:dyDescent="0.3">
      <c r="B147" s="3"/>
      <c r="D147" s="4"/>
      <c r="E147" s="1"/>
      <c r="F147" s="1"/>
      <c r="G147" s="1"/>
      <c r="H147" s="1"/>
      <c r="I147" s="3"/>
      <c r="J147" s="16"/>
      <c r="K147" s="23"/>
    </row>
    <row r="148" spans="2:11" x14ac:dyDescent="0.3">
      <c r="B148" s="3"/>
      <c r="D148" s="4"/>
      <c r="E148" s="1"/>
      <c r="F148" s="1"/>
      <c r="G148" s="1"/>
      <c r="H148" s="1"/>
      <c r="I148" s="3"/>
      <c r="J148" s="16"/>
      <c r="K148" s="23"/>
    </row>
    <row r="149" spans="2:11" x14ac:dyDescent="0.3">
      <c r="B149" s="3"/>
      <c r="D149" s="4"/>
      <c r="E149" s="1"/>
      <c r="F149" s="1"/>
      <c r="G149" s="1"/>
      <c r="H149" s="1"/>
      <c r="I149" s="3"/>
      <c r="J149" s="16"/>
      <c r="K149" s="23"/>
    </row>
    <row r="150" spans="2:11" x14ac:dyDescent="0.3">
      <c r="B150" s="3"/>
      <c r="D150" s="4"/>
      <c r="E150" s="1"/>
      <c r="F150" s="1"/>
      <c r="G150" s="1"/>
      <c r="H150" s="1"/>
      <c r="I150" s="3"/>
      <c r="J150" s="16"/>
      <c r="K150" s="23"/>
    </row>
    <row r="151" spans="2:11" x14ac:dyDescent="0.3">
      <c r="B151" s="3"/>
      <c r="D151" s="4"/>
      <c r="E151" s="1"/>
      <c r="F151" s="1"/>
      <c r="G151" s="1"/>
      <c r="H151" s="1"/>
      <c r="I151" s="3"/>
      <c r="J151" s="16"/>
      <c r="K151" s="23"/>
    </row>
    <row r="152" spans="2:11" x14ac:dyDescent="0.3">
      <c r="B152" s="3"/>
      <c r="D152" s="4"/>
      <c r="E152" s="1"/>
      <c r="F152" s="1"/>
      <c r="G152" s="1"/>
      <c r="H152" s="1"/>
      <c r="I152" s="3"/>
      <c r="J152" s="16"/>
      <c r="K152" s="23"/>
    </row>
    <row r="153" spans="2:11" x14ac:dyDescent="0.3">
      <c r="B153" s="3"/>
      <c r="D153" s="4"/>
      <c r="E153" s="1"/>
      <c r="F153" s="1"/>
      <c r="G153" s="1"/>
      <c r="H153" s="1"/>
      <c r="I153" s="3"/>
      <c r="J153" s="16"/>
      <c r="K153" s="23"/>
    </row>
    <row r="154" spans="2:11" x14ac:dyDescent="0.3">
      <c r="B154" s="3"/>
      <c r="D154" s="4"/>
      <c r="E154" s="1"/>
      <c r="F154" s="1"/>
      <c r="G154" s="1"/>
      <c r="H154" s="1"/>
      <c r="I154" s="3"/>
      <c r="J154" s="16"/>
      <c r="K154" s="23"/>
    </row>
    <row r="155" spans="2:11" x14ac:dyDescent="0.3">
      <c r="B155" s="3"/>
      <c r="D155" s="4"/>
      <c r="E155" s="1"/>
      <c r="F155" s="1"/>
      <c r="G155" s="1"/>
      <c r="H155" s="1"/>
      <c r="I155" s="3"/>
      <c r="J155" s="16"/>
      <c r="K155" s="23"/>
    </row>
    <row r="156" spans="2:11" x14ac:dyDescent="0.3">
      <c r="B156" s="3"/>
      <c r="D156" s="4"/>
      <c r="E156" s="1"/>
      <c r="F156" s="1"/>
      <c r="G156" s="1"/>
      <c r="H156" s="1"/>
      <c r="I156" s="3"/>
      <c r="J156" s="16"/>
      <c r="K156" s="23"/>
    </row>
    <row r="157" spans="2:11" x14ac:dyDescent="0.3">
      <c r="B157" s="3"/>
      <c r="D157" s="4"/>
      <c r="E157" s="1"/>
      <c r="F157" s="1"/>
      <c r="G157" s="1"/>
      <c r="H157" s="1"/>
      <c r="I157" s="3"/>
      <c r="J157" s="16"/>
      <c r="K157" s="23"/>
    </row>
    <row r="158" spans="2:11" x14ac:dyDescent="0.3">
      <c r="B158" s="3"/>
      <c r="D158" s="4"/>
      <c r="E158" s="1"/>
      <c r="F158" s="1"/>
      <c r="G158" s="1"/>
      <c r="H158" s="1"/>
      <c r="I158" s="3"/>
      <c r="J158" s="16"/>
      <c r="K158" s="23"/>
    </row>
    <row r="159" spans="2:11" x14ac:dyDescent="0.3">
      <c r="B159" s="3"/>
      <c r="D159" s="4"/>
      <c r="E159" s="1"/>
      <c r="F159" s="1"/>
      <c r="G159" s="1"/>
      <c r="H159" s="1"/>
      <c r="I159" s="3"/>
      <c r="J159" s="16"/>
      <c r="K159" s="23"/>
    </row>
    <row r="160" spans="2:11" x14ac:dyDescent="0.3">
      <c r="B160" s="3"/>
      <c r="D160" s="4"/>
      <c r="E160" s="1"/>
      <c r="F160" s="1"/>
      <c r="G160" s="1"/>
      <c r="H160" s="1"/>
      <c r="I160" s="3"/>
      <c r="J160" s="16"/>
      <c r="K160" s="23"/>
    </row>
    <row r="161" spans="2:11" x14ac:dyDescent="0.3">
      <c r="B161" s="3"/>
      <c r="D161" s="4"/>
      <c r="E161" s="1"/>
      <c r="F161" s="1"/>
      <c r="G161" s="1"/>
      <c r="H161" s="1"/>
      <c r="I161" s="3"/>
      <c r="J161" s="16"/>
      <c r="K161" s="23"/>
    </row>
    <row r="162" spans="2:11" x14ac:dyDescent="0.3">
      <c r="B162" s="3"/>
      <c r="D162" s="4"/>
      <c r="E162" s="1"/>
      <c r="F162" s="1"/>
      <c r="G162" s="1"/>
      <c r="H162" s="1"/>
      <c r="I162" s="3"/>
      <c r="J162" s="16"/>
      <c r="K162" s="23"/>
    </row>
    <row r="163" spans="2:11" x14ac:dyDescent="0.3">
      <c r="B163" s="3"/>
      <c r="D163" s="4"/>
      <c r="E163" s="1"/>
      <c r="F163" s="1"/>
      <c r="G163" s="1"/>
      <c r="H163" s="1"/>
      <c r="I163" s="3"/>
      <c r="J163" s="16"/>
      <c r="K163" s="23"/>
    </row>
    <row r="164" spans="2:11" x14ac:dyDescent="0.3">
      <c r="B164" s="3"/>
      <c r="D164" s="4"/>
      <c r="E164" s="1"/>
      <c r="F164" s="1"/>
      <c r="G164" s="1"/>
      <c r="H164" s="1"/>
      <c r="I164" s="3"/>
      <c r="J164" s="16"/>
      <c r="K164" s="23"/>
    </row>
    <row r="165" spans="2:11" x14ac:dyDescent="0.3">
      <c r="B165" s="3"/>
      <c r="D165" s="4"/>
      <c r="E165" s="1"/>
      <c r="F165" s="1"/>
      <c r="G165" s="1"/>
      <c r="H165" s="1"/>
      <c r="I165" s="3"/>
      <c r="J165" s="16"/>
      <c r="K165" s="23"/>
    </row>
    <row r="166" spans="2:11" x14ac:dyDescent="0.3">
      <c r="B166" s="3"/>
      <c r="D166" s="4"/>
      <c r="E166" s="1"/>
      <c r="F166" s="1"/>
      <c r="G166" s="1"/>
      <c r="H166" s="1"/>
      <c r="I166" s="3"/>
      <c r="J166" s="16"/>
      <c r="K166" s="23"/>
    </row>
    <row r="167" spans="2:11" x14ac:dyDescent="0.3">
      <c r="B167" s="3"/>
      <c r="D167" s="4"/>
      <c r="E167" s="1"/>
      <c r="F167" s="1"/>
      <c r="G167" s="1"/>
      <c r="H167" s="1"/>
      <c r="I167" s="3"/>
      <c r="J167" s="16"/>
      <c r="K167" s="23"/>
    </row>
    <row r="168" spans="2:11" x14ac:dyDescent="0.3">
      <c r="B168" s="3"/>
      <c r="D168" s="4"/>
      <c r="E168" s="1"/>
      <c r="F168" s="1"/>
      <c r="G168" s="1"/>
      <c r="H168" s="1"/>
      <c r="I168" s="3"/>
      <c r="J168" s="16"/>
      <c r="K168" s="23"/>
    </row>
    <row r="169" spans="2:11" x14ac:dyDescent="0.3">
      <c r="B169" s="3"/>
      <c r="D169" s="4"/>
      <c r="E169" s="1"/>
      <c r="F169" s="1"/>
      <c r="G169" s="1"/>
      <c r="H169" s="1"/>
      <c r="I169" s="3"/>
      <c r="J169" s="16"/>
      <c r="K169" s="23"/>
    </row>
    <row r="170" spans="2:11" x14ac:dyDescent="0.3">
      <c r="B170" s="3"/>
      <c r="D170" s="4"/>
      <c r="E170" s="1"/>
      <c r="F170" s="1"/>
      <c r="G170" s="1"/>
      <c r="H170" s="1"/>
      <c r="I170" s="3"/>
      <c r="J170" s="16"/>
      <c r="K170" s="23"/>
    </row>
    <row r="171" spans="2:11" x14ac:dyDescent="0.3">
      <c r="B171" s="3"/>
      <c r="D171" s="4"/>
      <c r="E171" s="1"/>
      <c r="F171" s="1"/>
      <c r="G171" s="1"/>
      <c r="H171" s="1"/>
      <c r="I171" s="3"/>
      <c r="J171" s="16"/>
      <c r="K171" s="23"/>
    </row>
    <row r="172" spans="2:11" x14ac:dyDescent="0.3">
      <c r="B172" s="3"/>
      <c r="D172" s="4"/>
      <c r="E172" s="1"/>
      <c r="F172" s="1"/>
      <c r="G172" s="1"/>
      <c r="H172" s="1"/>
      <c r="I172" s="3"/>
      <c r="J172" s="16"/>
      <c r="K172" s="23"/>
    </row>
    <row r="173" spans="2:11" x14ac:dyDescent="0.3">
      <c r="B173" s="3"/>
      <c r="D173" s="4"/>
      <c r="E173" s="1"/>
      <c r="F173" s="1"/>
      <c r="G173" s="1"/>
      <c r="H173" s="1"/>
      <c r="I173" s="3"/>
      <c r="J173" s="16"/>
      <c r="K173" s="23"/>
    </row>
    <row r="174" spans="2:11" x14ac:dyDescent="0.3">
      <c r="B174" s="3"/>
      <c r="D174" s="4"/>
      <c r="E174" s="1"/>
      <c r="F174" s="1"/>
      <c r="G174" s="1"/>
      <c r="H174" s="1"/>
      <c r="I174" s="3"/>
      <c r="J174" s="16"/>
      <c r="K174" s="23"/>
    </row>
    <row r="175" spans="2:11" x14ac:dyDescent="0.3">
      <c r="B175" s="3"/>
      <c r="D175" s="4"/>
      <c r="E175" s="1"/>
      <c r="F175" s="1"/>
      <c r="G175" s="1"/>
      <c r="H175" s="1"/>
      <c r="I175" s="3"/>
      <c r="J175" s="16"/>
      <c r="K175" s="23"/>
    </row>
    <row r="176" spans="2:11" x14ac:dyDescent="0.3">
      <c r="B176" s="3"/>
      <c r="D176" s="4"/>
      <c r="E176" s="1"/>
      <c r="F176" s="1"/>
      <c r="G176" s="1"/>
      <c r="H176" s="1"/>
      <c r="I176" s="3"/>
      <c r="J176" s="16"/>
      <c r="K176" s="23"/>
    </row>
    <row r="177" spans="2:11" x14ac:dyDescent="0.3">
      <c r="B177" s="3"/>
      <c r="D177" s="4"/>
      <c r="E177" s="1"/>
      <c r="F177" s="1"/>
      <c r="G177" s="1"/>
      <c r="H177" s="1"/>
      <c r="I177" s="3"/>
      <c r="J177" s="16"/>
      <c r="K177" s="23"/>
    </row>
    <row r="178" spans="2:11" x14ac:dyDescent="0.3">
      <c r="B178" s="3"/>
      <c r="D178" s="4"/>
      <c r="E178" s="1"/>
      <c r="F178" s="1"/>
      <c r="G178" s="1"/>
      <c r="H178" s="1"/>
      <c r="I178" s="3"/>
      <c r="J178" s="16"/>
      <c r="K178" s="23"/>
    </row>
    <row r="179" spans="2:11" x14ac:dyDescent="0.3">
      <c r="B179" s="3"/>
      <c r="D179" s="4"/>
      <c r="E179" s="1"/>
      <c r="F179" s="1"/>
      <c r="G179" s="1"/>
      <c r="H179" s="1"/>
      <c r="I179" s="3"/>
      <c r="J179" s="16"/>
      <c r="K179" s="23"/>
    </row>
    <row r="180" spans="2:11" x14ac:dyDescent="0.3">
      <c r="B180" s="3"/>
      <c r="D180" s="4"/>
      <c r="E180" s="1"/>
      <c r="F180" s="1"/>
      <c r="G180" s="1"/>
      <c r="H180" s="1"/>
      <c r="I180" s="3"/>
      <c r="J180" s="16"/>
      <c r="K180" s="23"/>
    </row>
    <row r="181" spans="2:11" x14ac:dyDescent="0.3">
      <c r="B181" s="3"/>
      <c r="D181" s="4"/>
      <c r="E181" s="1"/>
      <c r="F181" s="1"/>
      <c r="G181" s="1"/>
      <c r="H181" s="1"/>
      <c r="I181" s="3"/>
      <c r="J181" s="16"/>
      <c r="K181" s="23"/>
    </row>
    <row r="182" spans="2:11" x14ac:dyDescent="0.3">
      <c r="B182" s="3"/>
      <c r="D182" s="4"/>
      <c r="E182" s="1"/>
      <c r="F182" s="1"/>
      <c r="G182" s="1"/>
      <c r="H182" s="1"/>
      <c r="I182" s="3"/>
      <c r="J182" s="16"/>
      <c r="K182" s="23"/>
    </row>
    <row r="183" spans="2:11" x14ac:dyDescent="0.3">
      <c r="B183" s="3"/>
      <c r="D183" s="4"/>
      <c r="E183" s="1"/>
      <c r="F183" s="1"/>
      <c r="G183" s="1"/>
      <c r="H183" s="1"/>
      <c r="I183" s="3"/>
      <c r="J183" s="16"/>
      <c r="K183" s="23"/>
    </row>
    <row r="184" spans="2:11" x14ac:dyDescent="0.3">
      <c r="B184" s="3"/>
      <c r="D184" s="4"/>
      <c r="E184" s="1"/>
      <c r="F184" s="1"/>
      <c r="G184" s="1"/>
      <c r="H184" s="1"/>
      <c r="I184" s="3"/>
      <c r="J184" s="16"/>
      <c r="K184" s="23"/>
    </row>
    <row r="185" spans="2:11" x14ac:dyDescent="0.3">
      <c r="B185" s="3"/>
      <c r="D185" s="4"/>
      <c r="E185" s="1"/>
      <c r="F185" s="1"/>
      <c r="G185" s="1"/>
      <c r="H185" s="1"/>
      <c r="I185" s="3"/>
      <c r="J185" s="16"/>
      <c r="K185" s="23"/>
    </row>
    <row r="186" spans="2:11" x14ac:dyDescent="0.3">
      <c r="B186" s="3"/>
      <c r="D186" s="4"/>
      <c r="E186" s="1"/>
      <c r="F186" s="1"/>
      <c r="G186" s="1"/>
      <c r="H186" s="1"/>
      <c r="I186" s="3"/>
      <c r="J186" s="16"/>
      <c r="K186" s="23"/>
    </row>
    <row r="187" spans="2:11" x14ac:dyDescent="0.3">
      <c r="B187" s="3"/>
      <c r="D187" s="4"/>
      <c r="E187" s="1"/>
      <c r="F187" s="1"/>
      <c r="G187" s="1"/>
      <c r="H187" s="1"/>
      <c r="I187" s="3"/>
      <c r="J187" s="16"/>
      <c r="K187" s="23"/>
    </row>
    <row r="188" spans="2:11" x14ac:dyDescent="0.3">
      <c r="B188" s="3"/>
      <c r="D188" s="4"/>
      <c r="E188" s="1"/>
      <c r="F188" s="1"/>
      <c r="G188" s="1"/>
      <c r="H188" s="1"/>
      <c r="I188" s="3"/>
      <c r="J188" s="16"/>
      <c r="K188" s="23"/>
    </row>
    <row r="189" spans="2:11" x14ac:dyDescent="0.3">
      <c r="B189" s="3"/>
      <c r="D189" s="4"/>
      <c r="E189" s="1"/>
      <c r="F189" s="1"/>
      <c r="G189" s="1"/>
      <c r="H189" s="1"/>
      <c r="I189" s="3"/>
      <c r="J189" s="16"/>
      <c r="K189" s="23"/>
    </row>
    <row r="190" spans="2:11" x14ac:dyDescent="0.3">
      <c r="B190" s="3"/>
      <c r="D190" s="4"/>
      <c r="E190" s="1"/>
      <c r="F190" s="1"/>
      <c r="G190" s="1"/>
      <c r="H190" s="1"/>
      <c r="I190" s="3"/>
      <c r="J190" s="16"/>
      <c r="K190" s="23"/>
    </row>
    <row r="191" spans="2:11" x14ac:dyDescent="0.3">
      <c r="B191" s="3"/>
      <c r="D191" s="4"/>
      <c r="E191" s="1"/>
      <c r="F191" s="1"/>
      <c r="G191" s="1"/>
      <c r="H191" s="1"/>
      <c r="I191" s="3"/>
      <c r="J191" s="16"/>
      <c r="K191" s="23"/>
    </row>
    <row r="192" spans="2:11" x14ac:dyDescent="0.3">
      <c r="B192" s="3"/>
      <c r="D192" s="4"/>
      <c r="E192" s="1"/>
      <c r="F192" s="1"/>
      <c r="G192" s="1"/>
      <c r="H192" s="1"/>
      <c r="I192" s="3"/>
      <c r="J192" s="16"/>
      <c r="K192" s="23"/>
    </row>
    <row r="193" spans="2:11" x14ac:dyDescent="0.3">
      <c r="B193" s="3"/>
      <c r="D193" s="4"/>
      <c r="E193" s="1"/>
      <c r="F193" s="1"/>
      <c r="G193" s="1"/>
      <c r="H193" s="1"/>
      <c r="I193" s="3"/>
      <c r="J193" s="16"/>
      <c r="K193" s="23"/>
    </row>
    <row r="194" spans="2:11" x14ac:dyDescent="0.3">
      <c r="B194" s="3"/>
      <c r="D194" s="4"/>
      <c r="E194" s="1"/>
      <c r="F194" s="1"/>
      <c r="G194" s="1"/>
      <c r="H194" s="1"/>
      <c r="I194" s="3"/>
      <c r="J194" s="16"/>
      <c r="K194" s="23"/>
    </row>
    <row r="195" spans="2:11" x14ac:dyDescent="0.3">
      <c r="B195" s="3"/>
      <c r="D195" s="4"/>
      <c r="E195" s="1"/>
      <c r="F195" s="1"/>
      <c r="G195" s="1"/>
      <c r="H195" s="1"/>
      <c r="I195" s="3"/>
      <c r="J195" s="16"/>
      <c r="K195" s="23"/>
    </row>
    <row r="196" spans="2:11" x14ac:dyDescent="0.3">
      <c r="B196" s="3"/>
      <c r="D196" s="4"/>
      <c r="E196" s="1"/>
      <c r="F196" s="1"/>
      <c r="G196" s="1"/>
      <c r="H196" s="1"/>
      <c r="I196" s="3"/>
      <c r="J196" s="16"/>
      <c r="K196" s="23"/>
    </row>
    <row r="197" spans="2:11" x14ac:dyDescent="0.3">
      <c r="B197" s="3"/>
      <c r="D197" s="4"/>
      <c r="E197" s="1"/>
      <c r="F197" s="1"/>
      <c r="G197" s="1"/>
      <c r="H197" s="1"/>
      <c r="I197" s="3"/>
      <c r="J197" s="16"/>
      <c r="K197" s="23"/>
    </row>
    <row r="198" spans="2:11" x14ac:dyDescent="0.3">
      <c r="B198" s="3"/>
      <c r="D198" s="4"/>
      <c r="E198" s="1"/>
      <c r="F198" s="1"/>
      <c r="G198" s="1"/>
      <c r="H198" s="1"/>
      <c r="I198" s="3"/>
      <c r="J198" s="16"/>
      <c r="K198" s="23"/>
    </row>
    <row r="199" spans="2:11" x14ac:dyDescent="0.3">
      <c r="B199" s="3"/>
      <c r="D199" s="4"/>
      <c r="E199" s="1"/>
      <c r="F199" s="1"/>
      <c r="G199" s="1"/>
      <c r="H199" s="1"/>
      <c r="I199" s="3"/>
      <c r="J199" s="16"/>
      <c r="K199" s="23"/>
    </row>
    <row r="200" spans="2:11" x14ac:dyDescent="0.3">
      <c r="B200" s="3"/>
      <c r="D200" s="4"/>
      <c r="E200" s="1"/>
      <c r="F200" s="1"/>
      <c r="G200" s="1"/>
      <c r="H200" s="1"/>
      <c r="I200" s="3"/>
      <c r="J200" s="16"/>
      <c r="K200" s="23"/>
    </row>
    <row r="201" spans="2:11" x14ac:dyDescent="0.3">
      <c r="B201" s="3"/>
      <c r="D201" s="4"/>
      <c r="E201" s="1"/>
      <c r="F201" s="1"/>
      <c r="G201" s="1"/>
      <c r="H201" s="1"/>
      <c r="I201" s="3"/>
      <c r="J201" s="16"/>
      <c r="K201" s="23"/>
    </row>
    <row r="202" spans="2:11" x14ac:dyDescent="0.3">
      <c r="B202" s="3"/>
      <c r="D202" s="4"/>
      <c r="E202" s="1"/>
      <c r="F202" s="1"/>
      <c r="G202" s="1"/>
      <c r="H202" s="1"/>
      <c r="I202" s="3"/>
      <c r="J202" s="16"/>
      <c r="K202" s="23"/>
    </row>
    <row r="203" spans="2:11" x14ac:dyDescent="0.3">
      <c r="B203" s="3"/>
      <c r="D203" s="4"/>
      <c r="E203" s="1"/>
      <c r="F203" s="1"/>
      <c r="G203" s="1"/>
      <c r="H203" s="1"/>
      <c r="I203" s="3"/>
      <c r="J203" s="16"/>
      <c r="K203" s="23"/>
    </row>
    <row r="204" spans="2:11" x14ac:dyDescent="0.3">
      <c r="B204" s="3"/>
      <c r="D204" s="4"/>
      <c r="E204" s="1"/>
      <c r="F204" s="1"/>
      <c r="G204" s="1"/>
      <c r="H204" s="1"/>
      <c r="I204" s="3"/>
      <c r="J204" s="16"/>
      <c r="K204" s="23"/>
    </row>
    <row r="205" spans="2:11" x14ac:dyDescent="0.3">
      <c r="B205" s="3"/>
      <c r="D205" s="4"/>
      <c r="E205" s="1"/>
      <c r="F205" s="1"/>
      <c r="G205" s="1"/>
      <c r="H205" s="1"/>
      <c r="I205" s="3"/>
      <c r="J205" s="16"/>
      <c r="K205" s="23"/>
    </row>
    <row r="206" spans="2:11" x14ac:dyDescent="0.3">
      <c r="B206" s="3"/>
      <c r="D206" s="4"/>
      <c r="E206" s="1"/>
      <c r="F206" s="1"/>
      <c r="G206" s="1"/>
      <c r="H206" s="1"/>
      <c r="I206" s="3"/>
      <c r="J206" s="16"/>
      <c r="K206" s="23"/>
    </row>
    <row r="207" spans="2:11" x14ac:dyDescent="0.3">
      <c r="B207" s="3"/>
      <c r="D207" s="4"/>
      <c r="E207" s="1"/>
      <c r="F207" s="1"/>
      <c r="G207" s="1"/>
      <c r="H207" s="1"/>
      <c r="I207" s="3"/>
      <c r="J207" s="16"/>
      <c r="K207" s="23"/>
    </row>
    <row r="208" spans="2:11" x14ac:dyDescent="0.3">
      <c r="B208" s="3"/>
      <c r="D208" s="4"/>
      <c r="E208" s="1"/>
      <c r="F208" s="1"/>
      <c r="G208" s="1"/>
      <c r="H208" s="1"/>
      <c r="I208" s="3"/>
      <c r="J208" s="16"/>
      <c r="K208" s="23"/>
    </row>
    <row r="209" spans="2:11" x14ac:dyDescent="0.3">
      <c r="B209" s="3"/>
      <c r="D209" s="4"/>
      <c r="E209" s="1"/>
      <c r="F209" s="1"/>
      <c r="G209" s="1"/>
      <c r="H209" s="1"/>
      <c r="I209" s="3"/>
      <c r="J209" s="16"/>
      <c r="K209" s="23"/>
    </row>
    <row r="210" spans="2:11" x14ac:dyDescent="0.3">
      <c r="B210" s="3"/>
      <c r="D210" s="4"/>
      <c r="E210" s="1"/>
      <c r="F210" s="1"/>
      <c r="G210" s="1"/>
      <c r="H210" s="1"/>
      <c r="I210" s="3"/>
      <c r="J210" s="16"/>
      <c r="K210" s="23"/>
    </row>
    <row r="211" spans="2:11" x14ac:dyDescent="0.3">
      <c r="B211" s="3"/>
      <c r="D211" s="4"/>
      <c r="E211" s="1"/>
      <c r="F211" s="1"/>
      <c r="G211" s="1"/>
      <c r="H211" s="1"/>
      <c r="I211" s="3"/>
      <c r="J211" s="16"/>
      <c r="K211" s="23"/>
    </row>
    <row r="212" spans="2:11" x14ac:dyDescent="0.3">
      <c r="B212" s="3"/>
      <c r="D212" s="4"/>
      <c r="E212" s="1"/>
      <c r="F212" s="1"/>
      <c r="G212" s="1"/>
      <c r="H212" s="1"/>
      <c r="I212" s="3"/>
      <c r="J212" s="16"/>
      <c r="K212" s="23"/>
    </row>
    <row r="213" spans="2:11" x14ac:dyDescent="0.3">
      <c r="B213" s="3"/>
      <c r="D213" s="4"/>
      <c r="E213" s="1"/>
      <c r="F213" s="1"/>
      <c r="G213" s="1"/>
      <c r="H213" s="1"/>
      <c r="I213" s="3"/>
      <c r="J213" s="16"/>
      <c r="K213" s="23"/>
    </row>
    <row r="214" spans="2:11" x14ac:dyDescent="0.3">
      <c r="B214" s="3"/>
      <c r="D214" s="4"/>
      <c r="E214" s="1"/>
      <c r="F214" s="1"/>
      <c r="G214" s="1"/>
      <c r="H214" s="1"/>
      <c r="I214" s="3"/>
      <c r="J214" s="16"/>
      <c r="K214" s="23"/>
    </row>
    <row r="215" spans="2:11" x14ac:dyDescent="0.3">
      <c r="B215" s="3"/>
      <c r="D215" s="4"/>
      <c r="E215" s="1"/>
      <c r="F215" s="1"/>
      <c r="G215" s="1"/>
      <c r="H215" s="1"/>
      <c r="I215" s="3"/>
      <c r="J215" s="16"/>
      <c r="K215" s="23"/>
    </row>
    <row r="216" spans="2:11" x14ac:dyDescent="0.3">
      <c r="B216" s="3"/>
      <c r="D216" s="4"/>
      <c r="E216" s="1"/>
      <c r="F216" s="1"/>
      <c r="G216" s="1"/>
      <c r="H216" s="1"/>
      <c r="I216" s="3"/>
      <c r="J216" s="16"/>
      <c r="K216" s="23"/>
    </row>
    <row r="217" spans="2:11" x14ac:dyDescent="0.3">
      <c r="B217" s="3"/>
      <c r="D217" s="4"/>
      <c r="E217" s="1"/>
      <c r="F217" s="1"/>
      <c r="G217" s="1"/>
      <c r="H217" s="1"/>
      <c r="I217" s="3"/>
      <c r="J217" s="16"/>
      <c r="K217" s="23"/>
    </row>
    <row r="218" spans="2:11" x14ac:dyDescent="0.3">
      <c r="B218" s="3"/>
      <c r="D218" s="4"/>
      <c r="E218" s="1"/>
      <c r="F218" s="1"/>
      <c r="G218" s="1"/>
      <c r="H218" s="1"/>
      <c r="I218" s="3"/>
      <c r="J218" s="16"/>
      <c r="K218" s="23"/>
    </row>
    <row r="219" spans="2:11" x14ac:dyDescent="0.3">
      <c r="B219" s="3"/>
      <c r="D219" s="4"/>
      <c r="E219" s="1"/>
      <c r="F219" s="1"/>
      <c r="G219" s="1"/>
      <c r="H219" s="1"/>
      <c r="I219" s="3"/>
      <c r="J219" s="16"/>
      <c r="K219" s="23"/>
    </row>
    <row r="220" spans="2:11" x14ac:dyDescent="0.3">
      <c r="B220" s="3"/>
      <c r="D220" s="4"/>
      <c r="E220" s="1"/>
      <c r="F220" s="1"/>
      <c r="G220" s="1"/>
      <c r="H220" s="1"/>
      <c r="I220" s="3"/>
      <c r="J220" s="16"/>
      <c r="K220" s="23"/>
    </row>
    <row r="221" spans="2:11" x14ac:dyDescent="0.3">
      <c r="B221" s="3"/>
      <c r="D221" s="4"/>
      <c r="E221" s="1"/>
      <c r="F221" s="1"/>
      <c r="G221" s="1"/>
      <c r="H221" s="1"/>
      <c r="I221" s="3"/>
      <c r="J221" s="16"/>
      <c r="K221" s="23"/>
    </row>
    <row r="222" spans="2:11" x14ac:dyDescent="0.3">
      <c r="B222" s="3"/>
      <c r="D222" s="4"/>
      <c r="E222" s="1"/>
      <c r="F222" s="1"/>
      <c r="G222" s="1"/>
      <c r="H222" s="1"/>
      <c r="I222" s="3"/>
      <c r="J222" s="16"/>
      <c r="K222" s="23"/>
    </row>
    <row r="223" spans="2:11" x14ac:dyDescent="0.3">
      <c r="B223" s="3"/>
      <c r="D223" s="4"/>
      <c r="E223" s="1"/>
      <c r="F223" s="1"/>
      <c r="G223" s="1"/>
      <c r="H223" s="1"/>
      <c r="I223" s="3"/>
      <c r="J223" s="16"/>
      <c r="K223" s="23"/>
    </row>
    <row r="224" spans="2:11" x14ac:dyDescent="0.3">
      <c r="B224" s="3"/>
      <c r="D224" s="4"/>
      <c r="E224" s="1"/>
      <c r="F224" s="1"/>
      <c r="G224" s="1"/>
      <c r="H224" s="1"/>
      <c r="I224" s="3"/>
      <c r="J224" s="16"/>
      <c r="K224" s="23"/>
    </row>
    <row r="225" spans="2:11" x14ac:dyDescent="0.3">
      <c r="B225" s="3"/>
      <c r="D225" s="4"/>
      <c r="E225" s="1"/>
      <c r="F225" s="1"/>
      <c r="G225" s="1"/>
      <c r="H225" s="1"/>
      <c r="I225" s="3"/>
      <c r="J225" s="16"/>
      <c r="K225" s="23"/>
    </row>
    <row r="226" spans="2:11" x14ac:dyDescent="0.3">
      <c r="B226" s="3"/>
      <c r="D226" s="4"/>
      <c r="E226" s="1"/>
      <c r="F226" s="1"/>
      <c r="G226" s="1"/>
      <c r="H226" s="1"/>
      <c r="I226" s="3"/>
      <c r="J226" s="16"/>
      <c r="K226" s="23"/>
    </row>
    <row r="227" spans="2:11" x14ac:dyDescent="0.3">
      <c r="B227" s="3"/>
      <c r="D227" s="4"/>
      <c r="E227" s="1"/>
      <c r="F227" s="1"/>
      <c r="G227" s="1"/>
      <c r="H227" s="1"/>
      <c r="I227" s="3"/>
      <c r="J227" s="16"/>
      <c r="K227" s="23"/>
    </row>
    <row r="228" spans="2:11" x14ac:dyDescent="0.3">
      <c r="B228" s="3"/>
      <c r="D228" s="4"/>
      <c r="E228" s="1"/>
      <c r="F228" s="1"/>
      <c r="G228" s="1"/>
      <c r="H228" s="1"/>
      <c r="I228" s="3"/>
      <c r="J228" s="16"/>
      <c r="K228" s="23"/>
    </row>
    <row r="229" spans="2:11" x14ac:dyDescent="0.3">
      <c r="B229" s="3"/>
      <c r="D229" s="4"/>
      <c r="E229" s="1"/>
      <c r="F229" s="1"/>
      <c r="G229" s="1"/>
      <c r="H229" s="1"/>
      <c r="I229" s="3"/>
      <c r="J229" s="16"/>
      <c r="K229" s="23"/>
    </row>
    <row r="230" spans="2:11" x14ac:dyDescent="0.3">
      <c r="B230" s="3"/>
      <c r="D230" s="4"/>
      <c r="E230" s="1"/>
      <c r="F230" s="1"/>
      <c r="G230" s="1"/>
      <c r="H230" s="1"/>
      <c r="I230" s="3"/>
      <c r="J230" s="16"/>
      <c r="K230" s="23"/>
    </row>
    <row r="231" spans="2:11" x14ac:dyDescent="0.3">
      <c r="B231" s="3"/>
      <c r="D231" s="4"/>
      <c r="E231" s="1"/>
      <c r="F231" s="1"/>
      <c r="G231" s="1"/>
      <c r="H231" s="1"/>
      <c r="I231" s="3"/>
      <c r="J231" s="16"/>
      <c r="K231" s="23"/>
    </row>
    <row r="232" spans="2:11" x14ac:dyDescent="0.3">
      <c r="B232" s="3"/>
      <c r="D232" s="4"/>
      <c r="E232" s="1"/>
      <c r="F232" s="1"/>
      <c r="G232" s="1"/>
      <c r="H232" s="1"/>
      <c r="I232" s="3"/>
      <c r="J232" s="16"/>
      <c r="K232" s="23"/>
    </row>
    <row r="233" spans="2:11" x14ac:dyDescent="0.3">
      <c r="B233" s="3"/>
      <c r="D233" s="4"/>
      <c r="E233" s="1"/>
      <c r="F233" s="1"/>
      <c r="G233" s="1"/>
      <c r="H233" s="1"/>
      <c r="I233" s="3"/>
      <c r="J233" s="16"/>
      <c r="K233" s="23"/>
    </row>
    <row r="234" spans="2:11" x14ac:dyDescent="0.3">
      <c r="B234" s="3"/>
      <c r="D234" s="4"/>
      <c r="E234" s="1"/>
      <c r="F234" s="1"/>
      <c r="G234" s="1"/>
      <c r="H234" s="1"/>
      <c r="I234" s="3"/>
      <c r="J234" s="16"/>
      <c r="K234" s="23"/>
    </row>
    <row r="235" spans="2:11" x14ac:dyDescent="0.3">
      <c r="B235" s="3"/>
      <c r="D235" s="4"/>
      <c r="E235" s="1"/>
      <c r="F235" s="1"/>
      <c r="G235" s="1"/>
      <c r="H235" s="1"/>
      <c r="I235" s="3"/>
      <c r="J235" s="16"/>
      <c r="K235" s="23"/>
    </row>
    <row r="236" spans="2:11" x14ac:dyDescent="0.3">
      <c r="B236" s="3"/>
      <c r="D236" s="4"/>
      <c r="E236" s="1"/>
      <c r="F236" s="1"/>
      <c r="G236" s="1"/>
      <c r="H236" s="1"/>
      <c r="I236" s="3"/>
      <c r="J236" s="16"/>
      <c r="K236" s="23"/>
    </row>
    <row r="237" spans="2:11" x14ac:dyDescent="0.3">
      <c r="B237" s="3"/>
      <c r="D237" s="4"/>
      <c r="E237" s="1"/>
      <c r="F237" s="1"/>
      <c r="G237" s="1"/>
      <c r="H237" s="1"/>
      <c r="I237" s="3"/>
      <c r="J237" s="16"/>
      <c r="K237" s="23"/>
    </row>
    <row r="238" spans="2:11" x14ac:dyDescent="0.3">
      <c r="B238" s="3"/>
      <c r="D238" s="4"/>
      <c r="E238" s="1"/>
      <c r="F238" s="1"/>
      <c r="G238" s="1"/>
      <c r="H238" s="1"/>
      <c r="I238" s="3"/>
      <c r="J238" s="16"/>
      <c r="K238" s="23"/>
    </row>
    <row r="239" spans="2:11" x14ac:dyDescent="0.3">
      <c r="B239" s="3"/>
      <c r="D239" s="4"/>
      <c r="E239" s="1"/>
      <c r="F239" s="1"/>
      <c r="G239" s="1"/>
      <c r="H239" s="1"/>
      <c r="I239" s="3"/>
      <c r="J239" s="16"/>
      <c r="K239" s="23"/>
    </row>
    <row r="240" spans="2:11" x14ac:dyDescent="0.3">
      <c r="B240" s="3"/>
      <c r="D240" s="4"/>
      <c r="E240" s="1"/>
      <c r="F240" s="1"/>
      <c r="G240" s="1"/>
      <c r="H240" s="1"/>
      <c r="I240" s="3"/>
      <c r="J240" s="16"/>
      <c r="K240" s="23"/>
    </row>
    <row r="241" spans="2:11" x14ac:dyDescent="0.3">
      <c r="B241" s="3"/>
      <c r="D241" s="4"/>
      <c r="E241" s="1"/>
      <c r="F241" s="1"/>
      <c r="G241" s="1"/>
      <c r="H241" s="1"/>
      <c r="I241" s="3"/>
      <c r="J241" s="16"/>
      <c r="K241" s="23"/>
    </row>
    <row r="242" spans="2:11" x14ac:dyDescent="0.3">
      <c r="B242" s="3"/>
      <c r="D242" s="4"/>
      <c r="E242" s="1"/>
      <c r="F242" s="1"/>
      <c r="G242" s="1"/>
      <c r="H242" s="1"/>
      <c r="I242" s="3"/>
      <c r="J242" s="16"/>
      <c r="K242" s="23"/>
    </row>
    <row r="243" spans="2:11" x14ac:dyDescent="0.3">
      <c r="B243" s="3"/>
      <c r="D243" s="4"/>
      <c r="E243" s="1"/>
      <c r="F243" s="1"/>
      <c r="G243" s="1"/>
      <c r="H243" s="1"/>
      <c r="I243" s="3"/>
      <c r="J243" s="16"/>
      <c r="K243" s="23"/>
    </row>
    <row r="244" spans="2:11" x14ac:dyDescent="0.3">
      <c r="B244" s="3"/>
      <c r="D244" s="4"/>
      <c r="E244" s="1"/>
      <c r="F244" s="1"/>
      <c r="G244" s="1"/>
      <c r="H244" s="1"/>
      <c r="I244" s="3"/>
      <c r="J244" s="16"/>
      <c r="K244" s="23"/>
    </row>
    <row r="245" spans="2:11" x14ac:dyDescent="0.3">
      <c r="B245" s="3"/>
      <c r="D245" s="4"/>
      <c r="E245" s="1"/>
      <c r="F245" s="1"/>
      <c r="G245" s="1"/>
      <c r="H245" s="1"/>
      <c r="I245" s="3"/>
      <c r="J245" s="16"/>
      <c r="K245" s="23"/>
    </row>
    <row r="246" spans="2:11" x14ac:dyDescent="0.3">
      <c r="B246" s="3"/>
      <c r="D246" s="4"/>
      <c r="E246" s="1"/>
      <c r="F246" s="1"/>
      <c r="G246" s="1"/>
      <c r="H246" s="1"/>
      <c r="I246" s="3"/>
      <c r="J246" s="16"/>
      <c r="K246" s="23"/>
    </row>
    <row r="247" spans="2:11" x14ac:dyDescent="0.3">
      <c r="B247" s="3"/>
      <c r="D247" s="4"/>
      <c r="E247" s="1"/>
      <c r="F247" s="1"/>
      <c r="G247" s="1"/>
      <c r="H247" s="1"/>
      <c r="I247" s="3"/>
      <c r="J247" s="16"/>
      <c r="K247" s="23"/>
    </row>
    <row r="248" spans="2:11" x14ac:dyDescent="0.3">
      <c r="B248" s="3"/>
      <c r="D248" s="4"/>
      <c r="E248" s="1"/>
      <c r="F248" s="1"/>
      <c r="G248" s="1"/>
      <c r="H248" s="1"/>
      <c r="I248" s="3"/>
      <c r="J248" s="16"/>
      <c r="K248" s="23"/>
    </row>
    <row r="249" spans="2:11" x14ac:dyDescent="0.3">
      <c r="B249" s="3"/>
      <c r="D249" s="4"/>
      <c r="E249" s="1"/>
      <c r="F249" s="1"/>
      <c r="G249" s="1"/>
      <c r="H249" s="1"/>
      <c r="I249" s="3"/>
      <c r="J249" s="16"/>
      <c r="K249" s="23"/>
    </row>
    <row r="250" spans="2:11" x14ac:dyDescent="0.3">
      <c r="B250" s="3"/>
      <c r="D250" s="4"/>
      <c r="E250" s="1"/>
      <c r="F250" s="1"/>
      <c r="G250" s="1"/>
      <c r="H250" s="1"/>
      <c r="I250" s="3"/>
      <c r="J250" s="16"/>
      <c r="K250" s="23"/>
    </row>
    <row r="251" spans="2:11" x14ac:dyDescent="0.3">
      <c r="B251" s="3"/>
      <c r="D251" s="4"/>
      <c r="E251" s="1"/>
      <c r="F251" s="1"/>
      <c r="G251" s="1"/>
      <c r="H251" s="1"/>
      <c r="I251" s="3"/>
      <c r="J251" s="16"/>
      <c r="K251" s="23"/>
    </row>
    <row r="252" spans="2:11" x14ac:dyDescent="0.3">
      <c r="B252" s="3"/>
      <c r="D252" s="4"/>
      <c r="E252" s="1"/>
      <c r="F252" s="1"/>
      <c r="G252" s="1"/>
      <c r="H252" s="1"/>
      <c r="I252" s="3"/>
      <c r="J252" s="16"/>
      <c r="K252" s="23"/>
    </row>
    <row r="253" spans="2:11" x14ac:dyDescent="0.3">
      <c r="B253" s="3"/>
      <c r="D253" s="4"/>
      <c r="E253" s="1"/>
      <c r="F253" s="1"/>
      <c r="G253" s="1"/>
      <c r="H253" s="1"/>
      <c r="I253" s="3"/>
      <c r="J253" s="16"/>
      <c r="K253" s="23"/>
    </row>
    <row r="254" spans="2:11" x14ac:dyDescent="0.3">
      <c r="B254" s="3"/>
      <c r="D254" s="4"/>
      <c r="E254" s="1"/>
      <c r="F254" s="1"/>
      <c r="G254" s="1"/>
      <c r="H254" s="1"/>
      <c r="I254" s="3"/>
      <c r="J254" s="16"/>
      <c r="K254" s="23"/>
    </row>
    <row r="255" spans="2:11" x14ac:dyDescent="0.3">
      <c r="B255" s="3"/>
      <c r="D255" s="4"/>
      <c r="E255" s="1"/>
      <c r="F255" s="1"/>
      <c r="G255" s="1"/>
      <c r="H255" s="1"/>
      <c r="I255" s="3"/>
      <c r="J255" s="16"/>
      <c r="K255" s="23"/>
    </row>
    <row r="256" spans="2:11" x14ac:dyDescent="0.3">
      <c r="B256" s="3"/>
      <c r="D256" s="4"/>
      <c r="E256" s="1"/>
      <c r="F256" s="1"/>
      <c r="G256" s="1"/>
      <c r="H256" s="1"/>
      <c r="I256" s="3"/>
      <c r="J256" s="16"/>
      <c r="K256" s="23"/>
    </row>
    <row r="257" spans="2:11" x14ac:dyDescent="0.3">
      <c r="B257" s="3"/>
      <c r="D257" s="4"/>
      <c r="E257" s="1"/>
      <c r="F257" s="1"/>
      <c r="G257" s="1"/>
      <c r="H257" s="1"/>
      <c r="I257" s="3"/>
      <c r="J257" s="16"/>
      <c r="K257" s="23"/>
    </row>
    <row r="258" spans="2:11" x14ac:dyDescent="0.3">
      <c r="B258" s="3"/>
      <c r="D258" s="4"/>
      <c r="E258" s="1"/>
      <c r="F258" s="1"/>
      <c r="G258" s="1"/>
      <c r="H258" s="1"/>
      <c r="I258" s="3"/>
      <c r="J258" s="16"/>
      <c r="K258" s="23"/>
    </row>
    <row r="259" spans="2:11" x14ac:dyDescent="0.3">
      <c r="B259" s="3"/>
      <c r="D259" s="4"/>
      <c r="E259" s="1"/>
      <c r="F259" s="1"/>
      <c r="G259" s="1"/>
      <c r="H259" s="1"/>
      <c r="I259" s="3"/>
      <c r="J259" s="16"/>
      <c r="K259" s="23"/>
    </row>
    <row r="260" spans="2:11" x14ac:dyDescent="0.3">
      <c r="B260" s="3"/>
      <c r="D260" s="4"/>
      <c r="E260" s="1"/>
      <c r="F260" s="1"/>
      <c r="G260" s="1"/>
      <c r="H260" s="1"/>
      <c r="I260" s="3"/>
      <c r="J260" s="16"/>
      <c r="K260" s="23"/>
    </row>
    <row r="261" spans="2:11" x14ac:dyDescent="0.3">
      <c r="B261" s="3"/>
      <c r="D261" s="4"/>
      <c r="E261" s="1"/>
      <c r="F261" s="1"/>
      <c r="G261" s="1"/>
      <c r="H261" s="1"/>
      <c r="I261" s="3"/>
      <c r="J261" s="16"/>
      <c r="K261" s="23"/>
    </row>
    <row r="262" spans="2:11" x14ac:dyDescent="0.3">
      <c r="B262" s="3"/>
      <c r="D262" s="4"/>
      <c r="E262" s="1"/>
      <c r="F262" s="1"/>
      <c r="G262" s="1"/>
      <c r="H262" s="1"/>
      <c r="I262" s="3"/>
      <c r="J262" s="16"/>
      <c r="K262" s="23"/>
    </row>
    <row r="263" spans="2:11" x14ac:dyDescent="0.3">
      <c r="B263" s="3"/>
      <c r="D263" s="4"/>
      <c r="E263" s="1"/>
      <c r="F263" s="1"/>
      <c r="G263" s="1"/>
      <c r="H263" s="1"/>
      <c r="I263" s="3"/>
      <c r="J263" s="16"/>
      <c r="K263" s="23"/>
    </row>
    <row r="264" spans="2:11" x14ac:dyDescent="0.3">
      <c r="B264" s="3"/>
      <c r="D264" s="4"/>
      <c r="E264" s="1"/>
      <c r="F264" s="1"/>
      <c r="G264" s="1"/>
      <c r="H264" s="1"/>
      <c r="I264" s="3"/>
      <c r="J264" s="16"/>
      <c r="K264" s="23"/>
    </row>
    <row r="265" spans="2:11" x14ac:dyDescent="0.3">
      <c r="B265" s="3"/>
      <c r="D265" s="4"/>
      <c r="E265" s="1"/>
      <c r="F265" s="1"/>
      <c r="G265" s="1"/>
      <c r="H265" s="1"/>
      <c r="I265" s="3"/>
      <c r="J265" s="16"/>
      <c r="K265" s="23"/>
    </row>
    <row r="266" spans="2:11" x14ac:dyDescent="0.3">
      <c r="B266" s="3"/>
      <c r="D266" s="4"/>
      <c r="E266" s="1"/>
      <c r="F266" s="1"/>
      <c r="G266" s="1"/>
      <c r="H266" s="1"/>
      <c r="I266" s="3"/>
      <c r="J266" s="16"/>
      <c r="K266" s="23"/>
    </row>
    <row r="267" spans="2:11" x14ac:dyDescent="0.3">
      <c r="B267" s="3"/>
      <c r="D267" s="4"/>
      <c r="E267" s="1"/>
      <c r="F267" s="1"/>
      <c r="G267" s="1"/>
      <c r="H267" s="1"/>
      <c r="I267" s="3"/>
      <c r="J267" s="16"/>
      <c r="K267" s="23"/>
    </row>
    <row r="268" spans="2:11" x14ac:dyDescent="0.3">
      <c r="B268" s="3"/>
      <c r="D268" s="4"/>
      <c r="E268" s="1"/>
      <c r="F268" s="1"/>
      <c r="G268" s="1"/>
      <c r="H268" s="1"/>
      <c r="I268" s="3"/>
      <c r="J268" s="16"/>
      <c r="K268" s="23"/>
    </row>
    <row r="269" spans="2:11" x14ac:dyDescent="0.3">
      <c r="B269" s="3"/>
      <c r="D269" s="4"/>
      <c r="E269" s="1"/>
      <c r="F269" s="1"/>
      <c r="G269" s="1"/>
      <c r="H269" s="1"/>
      <c r="I269" s="3"/>
      <c r="J269" s="16"/>
      <c r="K269" s="23"/>
    </row>
    <row r="270" spans="2:11" x14ac:dyDescent="0.3">
      <c r="B270" s="3"/>
      <c r="D270" s="4"/>
      <c r="E270" s="1"/>
      <c r="F270" s="1"/>
      <c r="G270" s="1"/>
      <c r="H270" s="1"/>
      <c r="I270" s="3"/>
      <c r="J270" s="16"/>
      <c r="K270" s="23"/>
    </row>
    <row r="271" spans="2:11" x14ac:dyDescent="0.3">
      <c r="B271" s="3"/>
      <c r="D271" s="4"/>
      <c r="E271" s="1"/>
      <c r="F271" s="1"/>
      <c r="G271" s="1"/>
      <c r="H271" s="1"/>
      <c r="I271" s="3"/>
      <c r="J271" s="16"/>
      <c r="K271" s="23"/>
    </row>
    <row r="272" spans="2:11" x14ac:dyDescent="0.3">
      <c r="B272" s="3"/>
      <c r="D272" s="4"/>
      <c r="E272" s="1"/>
      <c r="F272" s="1"/>
      <c r="G272" s="1"/>
      <c r="H272" s="1"/>
      <c r="I272" s="3"/>
      <c r="J272" s="16"/>
      <c r="K272" s="23"/>
    </row>
    <row r="273" spans="2:11" x14ac:dyDescent="0.3">
      <c r="B273" s="3"/>
      <c r="D273" s="4"/>
      <c r="E273" s="1"/>
      <c r="F273" s="1"/>
      <c r="G273" s="1"/>
      <c r="H273" s="1"/>
      <c r="I273" s="3"/>
      <c r="J273" s="16"/>
      <c r="K273" s="23"/>
    </row>
    <row r="274" spans="2:11" x14ac:dyDescent="0.3">
      <c r="B274" s="3"/>
      <c r="D274" s="4"/>
      <c r="E274" s="1"/>
      <c r="F274" s="1"/>
      <c r="G274" s="1"/>
      <c r="H274" s="1"/>
      <c r="I274" s="3"/>
      <c r="J274" s="16"/>
      <c r="K274" s="23"/>
    </row>
    <row r="275" spans="2:11" x14ac:dyDescent="0.3">
      <c r="B275" s="3"/>
      <c r="D275" s="4"/>
      <c r="E275" s="1"/>
      <c r="F275" s="1"/>
      <c r="G275" s="1"/>
      <c r="H275" s="1"/>
      <c r="I275" s="3"/>
      <c r="J275" s="16"/>
      <c r="K275" s="23"/>
    </row>
    <row r="276" spans="2:11" x14ac:dyDescent="0.3">
      <c r="B276" s="3"/>
      <c r="D276" s="4"/>
      <c r="E276" s="1"/>
      <c r="F276" s="1"/>
      <c r="G276" s="1"/>
      <c r="H276" s="1"/>
      <c r="I276" s="3"/>
      <c r="J276" s="16"/>
      <c r="K276" s="23"/>
    </row>
    <row r="277" spans="2:11" x14ac:dyDescent="0.3">
      <c r="B277" s="3"/>
      <c r="D277" s="4"/>
      <c r="E277" s="1"/>
      <c r="F277" s="1"/>
      <c r="G277" s="1"/>
      <c r="H277" s="1"/>
      <c r="I277" s="3"/>
      <c r="J277" s="16"/>
      <c r="K277" s="23"/>
    </row>
    <row r="278" spans="2:11" x14ac:dyDescent="0.3">
      <c r="B278" s="3"/>
      <c r="D278" s="4"/>
      <c r="E278" s="1"/>
      <c r="F278" s="1"/>
      <c r="G278" s="1"/>
      <c r="H278" s="1"/>
      <c r="I278" s="3"/>
      <c r="J278" s="16"/>
      <c r="K278" s="23"/>
    </row>
    <row r="279" spans="2:11" x14ac:dyDescent="0.3">
      <c r="B279" s="3"/>
      <c r="D279" s="4"/>
      <c r="E279" s="1"/>
      <c r="F279" s="1"/>
      <c r="G279" s="1"/>
      <c r="H279" s="1"/>
      <c r="I279" s="3"/>
      <c r="J279" s="16"/>
      <c r="K279" s="23"/>
    </row>
    <row r="280" spans="2:11" x14ac:dyDescent="0.3">
      <c r="B280" s="3"/>
      <c r="D280" s="4"/>
      <c r="E280" s="1"/>
      <c r="F280" s="1"/>
      <c r="G280" s="1"/>
      <c r="H280" s="1"/>
      <c r="I280" s="3"/>
      <c r="J280" s="16"/>
      <c r="K280" s="23"/>
    </row>
    <row r="281" spans="2:11" x14ac:dyDescent="0.3">
      <c r="B281" s="3"/>
      <c r="D281" s="4"/>
      <c r="E281" s="1"/>
      <c r="F281" s="1"/>
      <c r="G281" s="1"/>
      <c r="H281" s="1"/>
      <c r="I281" s="3"/>
      <c r="J281" s="16"/>
      <c r="K281" s="23"/>
    </row>
    <row r="282" spans="2:11" x14ac:dyDescent="0.3">
      <c r="B282" s="3"/>
      <c r="D282" s="4"/>
      <c r="E282" s="1"/>
      <c r="F282" s="1"/>
      <c r="G282" s="1"/>
      <c r="H282" s="1"/>
      <c r="I282" s="3"/>
      <c r="J282" s="16"/>
      <c r="K282" s="23"/>
    </row>
    <row r="283" spans="2:11" x14ac:dyDescent="0.3">
      <c r="B283" s="3"/>
      <c r="D283" s="4"/>
      <c r="E283" s="1"/>
      <c r="F283" s="1"/>
      <c r="G283" s="1"/>
      <c r="H283" s="1"/>
      <c r="I283" s="3"/>
      <c r="J283" s="16"/>
      <c r="K283" s="23"/>
    </row>
    <row r="284" spans="2:11" x14ac:dyDescent="0.3">
      <c r="B284" s="3"/>
      <c r="D284" s="4"/>
      <c r="E284" s="1"/>
      <c r="F284" s="1"/>
      <c r="G284" s="1"/>
      <c r="H284" s="1"/>
      <c r="I284" s="3"/>
      <c r="J284" s="16"/>
      <c r="K284" s="23"/>
    </row>
    <row r="285" spans="2:11" x14ac:dyDescent="0.3">
      <c r="B285" s="3"/>
      <c r="D285" s="4"/>
      <c r="E285" s="1"/>
      <c r="F285" s="1"/>
      <c r="G285" s="1"/>
      <c r="H285" s="1"/>
      <c r="I285" s="3"/>
      <c r="J285" s="16"/>
      <c r="K285" s="23"/>
    </row>
    <row r="286" spans="2:11" x14ac:dyDescent="0.3">
      <c r="B286" s="3"/>
      <c r="D286" s="4"/>
      <c r="E286" s="1"/>
      <c r="F286" s="1"/>
      <c r="G286" s="1"/>
      <c r="H286" s="1"/>
      <c r="I286" s="3"/>
      <c r="J286" s="16"/>
      <c r="K286" s="23"/>
    </row>
    <row r="287" spans="2:11" x14ac:dyDescent="0.3">
      <c r="B287" s="3"/>
      <c r="D287" s="4"/>
      <c r="E287" s="1"/>
      <c r="F287" s="1"/>
      <c r="G287" s="1"/>
      <c r="H287" s="1"/>
      <c r="I287" s="3"/>
      <c r="J287" s="16"/>
      <c r="K287" s="23"/>
    </row>
    <row r="288" spans="2:11" x14ac:dyDescent="0.3">
      <c r="B288" s="3"/>
      <c r="D288" s="4"/>
      <c r="E288" s="1"/>
      <c r="F288" s="1"/>
      <c r="G288" s="1"/>
      <c r="H288" s="1"/>
      <c r="I288" s="3"/>
      <c r="J288" s="16"/>
      <c r="K288" s="23"/>
    </row>
    <row r="289" spans="2:11" x14ac:dyDescent="0.3">
      <c r="B289" s="3"/>
      <c r="D289" s="4"/>
      <c r="E289" s="1"/>
      <c r="F289" s="1"/>
      <c r="G289" s="1"/>
      <c r="H289" s="1"/>
      <c r="I289" s="3"/>
      <c r="J289" s="16"/>
      <c r="K289" s="23"/>
    </row>
    <row r="290" spans="2:11" x14ac:dyDescent="0.3">
      <c r="B290" s="3"/>
      <c r="D290" s="4"/>
      <c r="E290" s="1"/>
      <c r="F290" s="1"/>
      <c r="G290" s="1"/>
      <c r="H290" s="1"/>
      <c r="I290" s="3"/>
      <c r="J290" s="16"/>
      <c r="K290" s="23"/>
    </row>
    <row r="291" spans="2:11" x14ac:dyDescent="0.3">
      <c r="B291" s="3"/>
      <c r="D291" s="4"/>
      <c r="E291" s="1"/>
      <c r="F291" s="1"/>
      <c r="G291" s="1"/>
      <c r="H291" s="1"/>
      <c r="I291" s="3"/>
      <c r="J291" s="16"/>
      <c r="K291" s="23"/>
    </row>
    <row r="292" spans="2:11" x14ac:dyDescent="0.3">
      <c r="B292" s="3"/>
      <c r="D292" s="4"/>
      <c r="E292" s="1"/>
      <c r="F292" s="1"/>
      <c r="G292" s="1"/>
      <c r="H292" s="1"/>
      <c r="I292" s="3"/>
      <c r="J292" s="16"/>
      <c r="K292" s="23"/>
    </row>
    <row r="293" spans="2:11" x14ac:dyDescent="0.3">
      <c r="B293" s="3"/>
      <c r="D293" s="4"/>
      <c r="E293" s="1"/>
      <c r="F293" s="1"/>
      <c r="G293" s="1"/>
      <c r="H293" s="1"/>
      <c r="I293" s="3"/>
      <c r="J293" s="16"/>
      <c r="K293" s="23"/>
    </row>
    <row r="294" spans="2:11" x14ac:dyDescent="0.3">
      <c r="B294" s="3"/>
      <c r="D294" s="4"/>
      <c r="E294" s="1"/>
      <c r="F294" s="1"/>
      <c r="G294" s="1"/>
      <c r="H294" s="1"/>
      <c r="I294" s="3"/>
      <c r="J294" s="16"/>
      <c r="K294" s="23"/>
    </row>
    <row r="295" spans="2:11" x14ac:dyDescent="0.3">
      <c r="B295" s="3"/>
      <c r="D295" s="4"/>
      <c r="E295" s="1"/>
      <c r="F295" s="1"/>
      <c r="G295" s="1"/>
      <c r="H295" s="1"/>
      <c r="I295" s="3"/>
      <c r="J295" s="16"/>
      <c r="K295" s="23"/>
    </row>
    <row r="296" spans="2:11" x14ac:dyDescent="0.3">
      <c r="B296" s="3"/>
      <c r="D296" s="4"/>
      <c r="E296" s="1"/>
      <c r="F296" s="1"/>
      <c r="G296" s="1"/>
      <c r="H296" s="1"/>
      <c r="I296" s="3"/>
      <c r="J296" s="16"/>
      <c r="K296" s="23"/>
    </row>
    <row r="297" spans="2:11" x14ac:dyDescent="0.3">
      <c r="B297" s="3"/>
      <c r="D297" s="4"/>
      <c r="E297" s="1"/>
      <c r="F297" s="1"/>
      <c r="G297" s="1"/>
      <c r="H297" s="1"/>
      <c r="I297" s="3"/>
      <c r="J297" s="16"/>
      <c r="K297" s="23"/>
    </row>
    <row r="298" spans="2:11" x14ac:dyDescent="0.3">
      <c r="B298" s="3"/>
      <c r="D298" s="4"/>
      <c r="E298" s="1"/>
      <c r="F298" s="1"/>
      <c r="G298" s="1"/>
      <c r="H298" s="1"/>
      <c r="I298" s="3"/>
      <c r="J298" s="16"/>
      <c r="K298" s="23"/>
    </row>
    <row r="299" spans="2:11" x14ac:dyDescent="0.3">
      <c r="B299" s="3"/>
      <c r="D299" s="4"/>
      <c r="E299" s="1"/>
      <c r="F299" s="1"/>
      <c r="G299" s="1"/>
      <c r="H299" s="1"/>
      <c r="I299" s="3"/>
      <c r="J299" s="16"/>
      <c r="K299" s="23"/>
    </row>
    <row r="300" spans="2:11" x14ac:dyDescent="0.3">
      <c r="B300" s="3"/>
      <c r="D300" s="4"/>
      <c r="E300" s="1"/>
      <c r="F300" s="1"/>
      <c r="G300" s="1"/>
      <c r="H300" s="1"/>
      <c r="I300" s="3"/>
      <c r="J300" s="16"/>
      <c r="K300" s="23"/>
    </row>
    <row r="301" spans="2:11" x14ac:dyDescent="0.3">
      <c r="B301" s="3"/>
      <c r="D301" s="4"/>
      <c r="E301" s="1"/>
      <c r="F301" s="1"/>
      <c r="G301" s="1"/>
      <c r="H301" s="1"/>
      <c r="I301" s="3"/>
      <c r="J301" s="16"/>
      <c r="K301" s="23"/>
    </row>
    <row r="302" spans="2:11" x14ac:dyDescent="0.3">
      <c r="B302" s="3"/>
      <c r="D302" s="4"/>
      <c r="E302" s="1"/>
      <c r="F302" s="1"/>
      <c r="G302" s="1"/>
      <c r="H302" s="1"/>
      <c r="I302" s="3"/>
      <c r="J302" s="16"/>
      <c r="K302" s="23"/>
    </row>
    <row r="303" spans="2:11" x14ac:dyDescent="0.3">
      <c r="B303" s="3"/>
      <c r="D303" s="4"/>
      <c r="E303" s="1"/>
      <c r="F303" s="1"/>
      <c r="G303" s="1"/>
      <c r="H303" s="1"/>
      <c r="I303" s="3"/>
      <c r="J303" s="16"/>
      <c r="K303" s="23"/>
    </row>
    <row r="304" spans="2:11" x14ac:dyDescent="0.3">
      <c r="B304" s="3"/>
      <c r="D304" s="4"/>
      <c r="E304" s="1"/>
      <c r="F304" s="1"/>
      <c r="G304" s="1"/>
      <c r="H304" s="1"/>
      <c r="I304" s="3"/>
      <c r="J304" s="16"/>
      <c r="K304" s="23"/>
    </row>
    <row r="305" spans="2:11" x14ac:dyDescent="0.3">
      <c r="B305" s="3"/>
      <c r="D305" s="4"/>
      <c r="E305" s="1"/>
      <c r="F305" s="1"/>
      <c r="G305" s="1"/>
      <c r="H305" s="1"/>
      <c r="I305" s="3"/>
      <c r="J305" s="16"/>
      <c r="K305" s="23"/>
    </row>
    <row r="306" spans="2:11" x14ac:dyDescent="0.3">
      <c r="B306" s="3"/>
      <c r="D306" s="4"/>
      <c r="E306" s="1"/>
      <c r="F306" s="1"/>
      <c r="G306" s="1"/>
      <c r="H306" s="1"/>
      <c r="I306" s="3"/>
      <c r="J306" s="16"/>
      <c r="K306" s="23"/>
    </row>
    <row r="307" spans="2:11" x14ac:dyDescent="0.3">
      <c r="B307" s="3"/>
      <c r="D307" s="4"/>
      <c r="E307" s="1"/>
      <c r="F307" s="1"/>
      <c r="G307" s="1"/>
      <c r="H307" s="1"/>
      <c r="I307" s="3"/>
      <c r="J307" s="16"/>
      <c r="K307" s="23"/>
    </row>
    <row r="308" spans="2:11" x14ac:dyDescent="0.3">
      <c r="B308" s="3"/>
      <c r="D308" s="4"/>
      <c r="E308" s="1"/>
      <c r="F308" s="1"/>
      <c r="G308" s="1"/>
      <c r="H308" s="1"/>
      <c r="I308" s="3"/>
      <c r="J308" s="16"/>
      <c r="K308" s="23"/>
    </row>
    <row r="309" spans="2:11" x14ac:dyDescent="0.3">
      <c r="B309" s="3"/>
      <c r="D309" s="4"/>
      <c r="E309" s="1"/>
      <c r="F309" s="1"/>
      <c r="G309" s="1"/>
      <c r="H309" s="1"/>
      <c r="I309" s="3"/>
      <c r="J309" s="16"/>
      <c r="K309" s="23"/>
    </row>
    <row r="310" spans="2:11" x14ac:dyDescent="0.3">
      <c r="B310" s="3"/>
      <c r="D310" s="4"/>
      <c r="E310" s="1"/>
      <c r="F310" s="1"/>
      <c r="G310" s="1"/>
      <c r="H310" s="1"/>
      <c r="I310" s="3"/>
      <c r="J310" s="16"/>
      <c r="K310" s="23"/>
    </row>
    <row r="311" spans="2:11" x14ac:dyDescent="0.3">
      <c r="B311" s="3"/>
      <c r="D311" s="4"/>
      <c r="E311" s="1"/>
      <c r="F311" s="1"/>
      <c r="G311" s="1"/>
      <c r="H311" s="1"/>
      <c r="I311" s="3"/>
      <c r="J311" s="16"/>
      <c r="K311" s="23"/>
    </row>
    <row r="312" spans="2:11" x14ac:dyDescent="0.3">
      <c r="B312" s="3"/>
      <c r="D312" s="4"/>
      <c r="E312" s="1"/>
      <c r="F312" s="1"/>
      <c r="G312" s="1"/>
      <c r="H312" s="1"/>
      <c r="I312" s="3"/>
      <c r="J312" s="16"/>
      <c r="K312" s="23"/>
    </row>
    <row r="313" spans="2:11" x14ac:dyDescent="0.3">
      <c r="B313" s="3"/>
      <c r="D313" s="4"/>
      <c r="E313" s="1"/>
      <c r="F313" s="1"/>
      <c r="G313" s="1"/>
      <c r="H313" s="1"/>
      <c r="I313" s="3"/>
      <c r="J313" s="16"/>
      <c r="K313" s="23"/>
    </row>
    <row r="314" spans="2:11" x14ac:dyDescent="0.3">
      <c r="B314" s="3"/>
      <c r="D314" s="4"/>
      <c r="E314" s="1"/>
      <c r="F314" s="1"/>
      <c r="G314" s="1"/>
      <c r="H314" s="1"/>
      <c r="I314" s="3"/>
      <c r="J314" s="16"/>
      <c r="K314" s="23"/>
    </row>
    <row r="315" spans="2:11" x14ac:dyDescent="0.3">
      <c r="B315" s="3"/>
      <c r="D315" s="4"/>
      <c r="E315" s="1"/>
      <c r="F315" s="1"/>
      <c r="G315" s="1"/>
      <c r="H315" s="1"/>
      <c r="I315" s="3"/>
      <c r="J315" s="16"/>
      <c r="K315" s="23"/>
    </row>
    <row r="316" spans="2:11" x14ac:dyDescent="0.3">
      <c r="B316" s="3"/>
      <c r="D316" s="4"/>
      <c r="E316" s="1"/>
      <c r="F316" s="1"/>
      <c r="G316" s="1"/>
      <c r="H316" s="1"/>
      <c r="I316" s="3"/>
      <c r="J316" s="16"/>
      <c r="K316" s="23"/>
    </row>
    <row r="317" spans="2:11" x14ac:dyDescent="0.3">
      <c r="B317" s="3"/>
      <c r="D317" s="4"/>
      <c r="E317" s="1"/>
      <c r="F317" s="1"/>
      <c r="G317" s="1"/>
      <c r="H317" s="1"/>
      <c r="I317" s="3"/>
      <c r="J317" s="16"/>
      <c r="K317" s="23"/>
    </row>
    <row r="318" spans="2:11" x14ac:dyDescent="0.3">
      <c r="B318" s="3"/>
      <c r="D318" s="4"/>
      <c r="E318" s="1"/>
      <c r="F318" s="1"/>
      <c r="G318" s="1"/>
      <c r="H318" s="1"/>
      <c r="I318" s="3"/>
      <c r="J318" s="16"/>
      <c r="K318" s="23"/>
    </row>
    <row r="319" spans="2:11" x14ac:dyDescent="0.3">
      <c r="B319" s="3"/>
      <c r="D319" s="4"/>
      <c r="E319" s="1"/>
      <c r="F319" s="1"/>
      <c r="G319" s="1"/>
      <c r="H319" s="1"/>
      <c r="I319" s="3"/>
      <c r="J319" s="16"/>
      <c r="K319" s="23"/>
    </row>
    <row r="320" spans="2:11" x14ac:dyDescent="0.3">
      <c r="B320" s="3"/>
      <c r="D320" s="4"/>
      <c r="E320" s="1"/>
      <c r="F320" s="1"/>
      <c r="G320" s="1"/>
      <c r="H320" s="1"/>
      <c r="I320" s="3"/>
      <c r="J320" s="16"/>
      <c r="K320" s="23"/>
    </row>
    <row r="321" spans="2:11" x14ac:dyDescent="0.3">
      <c r="B321" s="3"/>
      <c r="D321" s="4"/>
      <c r="E321" s="1"/>
      <c r="F321" s="1"/>
      <c r="G321" s="1"/>
      <c r="H321" s="1"/>
      <c r="I321" s="3"/>
      <c r="J321" s="16"/>
      <c r="K321" s="23"/>
    </row>
    <row r="322" spans="2:11" x14ac:dyDescent="0.3">
      <c r="B322" s="3"/>
      <c r="D322" s="4"/>
      <c r="E322" s="1"/>
      <c r="F322" s="1"/>
      <c r="G322" s="1"/>
      <c r="H322" s="1"/>
      <c r="I322" s="3"/>
      <c r="J322" s="16"/>
      <c r="K322" s="23"/>
    </row>
    <row r="323" spans="2:11" x14ac:dyDescent="0.3">
      <c r="B323" s="3"/>
      <c r="D323" s="4"/>
      <c r="E323" s="1"/>
      <c r="F323" s="1"/>
      <c r="G323" s="1"/>
      <c r="H323" s="1"/>
      <c r="I323" s="3"/>
      <c r="J323" s="16"/>
      <c r="K323" s="23"/>
    </row>
    <row r="324" spans="2:11" x14ac:dyDescent="0.3">
      <c r="B324" s="3"/>
      <c r="D324" s="4"/>
      <c r="E324" s="1"/>
      <c r="F324" s="1"/>
      <c r="G324" s="1"/>
      <c r="H324" s="1"/>
      <c r="I324" s="3"/>
      <c r="J324" s="16"/>
      <c r="K324" s="23"/>
    </row>
    <row r="325" spans="2:11" x14ac:dyDescent="0.3">
      <c r="B325" s="3"/>
      <c r="D325" s="4"/>
      <c r="E325" s="1"/>
      <c r="F325" s="1"/>
      <c r="G325" s="1"/>
      <c r="H325" s="1"/>
      <c r="I325" s="3"/>
      <c r="J325" s="16"/>
      <c r="K325" s="23"/>
    </row>
    <row r="326" spans="2:11" x14ac:dyDescent="0.3">
      <c r="B326" s="3"/>
      <c r="D326" s="4"/>
      <c r="E326" s="1"/>
      <c r="F326" s="1"/>
      <c r="G326" s="1"/>
      <c r="H326" s="1"/>
      <c r="I326" s="3"/>
      <c r="J326" s="16"/>
      <c r="K326" s="23"/>
    </row>
    <row r="327" spans="2:11" x14ac:dyDescent="0.3">
      <c r="B327" s="3"/>
      <c r="D327" s="4"/>
      <c r="E327" s="1"/>
      <c r="F327" s="1"/>
      <c r="G327" s="1"/>
      <c r="H327" s="1"/>
      <c r="I327" s="3"/>
      <c r="J327" s="16"/>
      <c r="K327" s="23"/>
    </row>
    <row r="328" spans="2:11" x14ac:dyDescent="0.3">
      <c r="B328" s="3"/>
      <c r="D328" s="4"/>
      <c r="E328" s="1"/>
      <c r="F328" s="1"/>
      <c r="G328" s="1"/>
      <c r="H328" s="1"/>
      <c r="I328" s="3"/>
      <c r="J328" s="16"/>
      <c r="K328" s="23"/>
    </row>
    <row r="329" spans="2:11" x14ac:dyDescent="0.3">
      <c r="B329" s="3"/>
      <c r="D329" s="4"/>
      <c r="E329" s="1"/>
      <c r="F329" s="1"/>
      <c r="G329" s="1"/>
      <c r="H329" s="1"/>
      <c r="I329" s="3"/>
      <c r="J329" s="16"/>
      <c r="K329" s="23"/>
    </row>
    <row r="330" spans="2:11" x14ac:dyDescent="0.3">
      <c r="B330" s="3"/>
      <c r="D330" s="4"/>
      <c r="E330" s="1"/>
      <c r="F330" s="1"/>
      <c r="G330" s="1"/>
      <c r="H330" s="1"/>
      <c r="I330" s="3"/>
      <c r="J330" s="16"/>
      <c r="K330" s="23"/>
    </row>
    <row r="331" spans="2:11" x14ac:dyDescent="0.3">
      <c r="B331" s="3"/>
      <c r="D331" s="4"/>
      <c r="E331" s="1"/>
      <c r="F331" s="1"/>
      <c r="G331" s="1"/>
      <c r="H331" s="1"/>
      <c r="I331" s="3"/>
      <c r="J331" s="16"/>
      <c r="K331" s="23"/>
    </row>
    <row r="332" spans="2:11" x14ac:dyDescent="0.3">
      <c r="B332" s="3"/>
      <c r="D332" s="4"/>
      <c r="E332" s="1"/>
      <c r="F332" s="1"/>
      <c r="G332" s="1"/>
      <c r="H332" s="1"/>
      <c r="I332" s="3"/>
      <c r="J332" s="16"/>
      <c r="K332" s="23"/>
    </row>
    <row r="333" spans="2:11" x14ac:dyDescent="0.3">
      <c r="B333" s="3"/>
      <c r="D333" s="4"/>
      <c r="E333" s="1"/>
      <c r="F333" s="1"/>
      <c r="G333" s="1"/>
      <c r="H333" s="1"/>
      <c r="I333" s="3"/>
      <c r="J333" s="16"/>
      <c r="K333" s="23"/>
    </row>
    <row r="334" spans="2:11" x14ac:dyDescent="0.3">
      <c r="B334" s="3"/>
      <c r="D334" s="4"/>
      <c r="E334" s="1"/>
      <c r="F334" s="1"/>
      <c r="G334" s="1"/>
      <c r="H334" s="1"/>
      <c r="I334" s="3"/>
      <c r="J334" s="16"/>
      <c r="K334" s="23"/>
    </row>
    <row r="335" spans="2:11" x14ac:dyDescent="0.3">
      <c r="B335" s="3"/>
      <c r="D335" s="4"/>
      <c r="E335" s="1"/>
      <c r="F335" s="1"/>
      <c r="G335" s="1"/>
      <c r="H335" s="1"/>
      <c r="I335" s="3"/>
      <c r="J335" s="16"/>
      <c r="K335" s="23"/>
    </row>
    <row r="336" spans="2:11" x14ac:dyDescent="0.3">
      <c r="B336" s="3"/>
      <c r="D336" s="4"/>
      <c r="E336" s="1"/>
      <c r="F336" s="1"/>
      <c r="G336" s="1"/>
      <c r="H336" s="1"/>
      <c r="I336" s="3"/>
      <c r="J336" s="16"/>
      <c r="K336" s="23"/>
    </row>
    <row r="337" spans="2:11" x14ac:dyDescent="0.3">
      <c r="B337" s="3"/>
      <c r="D337" s="4"/>
      <c r="E337" s="1"/>
      <c r="F337" s="1"/>
      <c r="G337" s="1"/>
      <c r="H337" s="1"/>
      <c r="I337" s="3"/>
      <c r="J337" s="16"/>
      <c r="K337" s="23"/>
    </row>
    <row r="338" spans="2:11" x14ac:dyDescent="0.3">
      <c r="B338" s="3"/>
      <c r="D338" s="4"/>
      <c r="E338" s="1"/>
      <c r="F338" s="1"/>
      <c r="G338" s="1"/>
      <c r="H338" s="1"/>
      <c r="I338" s="3"/>
      <c r="J338" s="16"/>
      <c r="K338" s="23"/>
    </row>
    <row r="339" spans="2:11" x14ac:dyDescent="0.3">
      <c r="B339" s="3"/>
      <c r="D339" s="4"/>
      <c r="E339" s="1"/>
      <c r="F339" s="1"/>
      <c r="G339" s="1"/>
      <c r="H339" s="1"/>
      <c r="I339" s="3"/>
      <c r="J339" s="16"/>
      <c r="K339" s="23"/>
    </row>
    <row r="340" spans="2:11" x14ac:dyDescent="0.3">
      <c r="B340" s="3"/>
      <c r="D340" s="4"/>
      <c r="E340" s="1"/>
      <c r="F340" s="1"/>
      <c r="G340" s="1"/>
      <c r="H340" s="1"/>
      <c r="I340" s="3"/>
      <c r="J340" s="16"/>
      <c r="K340" s="23"/>
    </row>
    <row r="341" spans="2:11" x14ac:dyDescent="0.3">
      <c r="B341" s="3"/>
      <c r="D341" s="4"/>
      <c r="E341" s="1"/>
      <c r="F341" s="1"/>
      <c r="G341" s="1"/>
      <c r="H341" s="1"/>
      <c r="I341" s="3"/>
      <c r="J341" s="16"/>
      <c r="K341" s="23"/>
    </row>
    <row r="342" spans="2:11" x14ac:dyDescent="0.3">
      <c r="B342" s="3"/>
      <c r="D342" s="4"/>
      <c r="E342" s="1"/>
      <c r="F342" s="1"/>
      <c r="G342" s="1"/>
      <c r="H342" s="1"/>
      <c r="I342" s="3"/>
      <c r="J342" s="16"/>
      <c r="K342" s="23"/>
    </row>
    <row r="343" spans="2:11" x14ac:dyDescent="0.3">
      <c r="B343" s="3"/>
      <c r="D343" s="4"/>
      <c r="E343" s="1"/>
      <c r="F343" s="1"/>
      <c r="G343" s="1"/>
      <c r="H343" s="1"/>
      <c r="I343" s="3"/>
      <c r="J343" s="16"/>
      <c r="K343" s="23"/>
    </row>
    <row r="344" spans="2:11" x14ac:dyDescent="0.3">
      <c r="B344" s="3"/>
      <c r="D344" s="4"/>
      <c r="E344" s="1"/>
      <c r="F344" s="1"/>
      <c r="G344" s="1"/>
      <c r="H344" s="1"/>
      <c r="I344" s="3"/>
      <c r="J344" s="16"/>
      <c r="K344" s="23"/>
    </row>
    <row r="345" spans="2:11" x14ac:dyDescent="0.3">
      <c r="B345" s="3"/>
      <c r="D345" s="4"/>
      <c r="E345" s="1"/>
      <c r="F345" s="1"/>
      <c r="G345" s="1"/>
      <c r="H345" s="1"/>
      <c r="I345" s="3"/>
      <c r="J345" s="16"/>
      <c r="K345" s="23"/>
    </row>
    <row r="346" spans="2:11" x14ac:dyDescent="0.3">
      <c r="B346" s="3"/>
      <c r="D346" s="4"/>
      <c r="E346" s="1"/>
      <c r="F346" s="1"/>
      <c r="G346" s="1"/>
      <c r="H346" s="1"/>
      <c r="I346" s="3"/>
      <c r="J346" s="16"/>
      <c r="K346" s="23"/>
    </row>
    <row r="347" spans="2:11" x14ac:dyDescent="0.3">
      <c r="B347" s="3"/>
      <c r="D347" s="4"/>
      <c r="E347" s="1"/>
      <c r="F347" s="1"/>
      <c r="G347" s="1"/>
      <c r="H347" s="1"/>
      <c r="I347" s="3"/>
      <c r="J347" s="16"/>
      <c r="K347" s="23"/>
    </row>
    <row r="348" spans="2:11" x14ac:dyDescent="0.3">
      <c r="B348" s="3"/>
      <c r="D348" s="4"/>
      <c r="E348" s="1"/>
      <c r="F348" s="1"/>
      <c r="G348" s="1"/>
      <c r="H348" s="1"/>
      <c r="I348" s="3"/>
      <c r="J348" s="16"/>
      <c r="K348" s="23"/>
    </row>
    <row r="349" spans="2:11" x14ac:dyDescent="0.3">
      <c r="B349" s="3"/>
      <c r="D349" s="4"/>
      <c r="E349" s="1"/>
      <c r="F349" s="1"/>
      <c r="G349" s="1"/>
      <c r="H349" s="1"/>
      <c r="I349" s="3"/>
      <c r="J349" s="16"/>
      <c r="K349" s="23"/>
    </row>
    <row r="350" spans="2:11" x14ac:dyDescent="0.3">
      <c r="B350" s="3"/>
      <c r="D350" s="4"/>
      <c r="E350" s="1"/>
      <c r="F350" s="1"/>
      <c r="G350" s="1"/>
      <c r="H350" s="1"/>
      <c r="I350" s="3"/>
      <c r="J350" s="16"/>
      <c r="K350" s="23"/>
    </row>
    <row r="351" spans="2:11" x14ac:dyDescent="0.3">
      <c r="B351" s="3"/>
      <c r="D351" s="4"/>
      <c r="E351" s="1"/>
      <c r="F351" s="1"/>
      <c r="G351" s="1"/>
      <c r="H351" s="1"/>
      <c r="I351" s="3"/>
      <c r="J351" s="16"/>
      <c r="K351" s="23"/>
    </row>
    <row r="352" spans="2:11" x14ac:dyDescent="0.3">
      <c r="B352" s="3"/>
      <c r="D352" s="4"/>
      <c r="E352" s="1"/>
      <c r="F352" s="1"/>
      <c r="G352" s="1"/>
      <c r="H352" s="1"/>
      <c r="I352" s="3"/>
      <c r="J352" s="16"/>
      <c r="K352" s="23"/>
    </row>
    <row r="353" spans="2:11" x14ac:dyDescent="0.3">
      <c r="B353" s="3"/>
      <c r="D353" s="4"/>
      <c r="E353" s="1"/>
      <c r="F353" s="1"/>
      <c r="G353" s="1"/>
      <c r="H353" s="1"/>
      <c r="I353" s="3"/>
      <c r="J353" s="16"/>
      <c r="K353" s="23"/>
    </row>
    <row r="356" spans="2:11" x14ac:dyDescent="0.3">
      <c r="B356" s="75" t="s">
        <v>259</v>
      </c>
      <c r="C356" s="75"/>
      <c r="D356" s="75"/>
      <c r="E356" s="75"/>
      <c r="F356" s="75"/>
      <c r="G356" s="75"/>
      <c r="H356" s="5"/>
      <c r="I356" s="5"/>
      <c r="J356" s="5"/>
      <c r="K356" s="7"/>
    </row>
    <row r="357" spans="2:11" x14ac:dyDescent="0.3">
      <c r="B357" s="3"/>
      <c r="H357"/>
      <c r="I357" s="3"/>
    </row>
    <row r="358" spans="2:11" x14ac:dyDescent="0.3">
      <c r="B358" s="6" t="s">
        <v>212</v>
      </c>
      <c r="C358" s="6" t="s">
        <v>214</v>
      </c>
      <c r="D358" s="5" t="s">
        <v>200</v>
      </c>
      <c r="H358"/>
      <c r="I358" s="6"/>
    </row>
    <row r="359" spans="2:11" x14ac:dyDescent="0.3">
      <c r="B359" s="3">
        <v>1</v>
      </c>
      <c r="H359"/>
      <c r="I359" s="3"/>
    </row>
    <row r="360" spans="2:11" x14ac:dyDescent="0.3">
      <c r="B360" s="3">
        <f>+B359+1</f>
        <v>2</v>
      </c>
      <c r="H360"/>
      <c r="I360" s="3"/>
    </row>
    <row r="361" spans="2:11" x14ac:dyDescent="0.3">
      <c r="B361" s="3">
        <f t="shared" ref="B361:B424" si="11">+B360+1</f>
        <v>3</v>
      </c>
      <c r="H361"/>
      <c r="I361" s="3"/>
    </row>
    <row r="362" spans="2:11" x14ac:dyDescent="0.3">
      <c r="B362" s="3">
        <f t="shared" si="11"/>
        <v>4</v>
      </c>
      <c r="H362"/>
      <c r="I362" s="3"/>
    </row>
    <row r="363" spans="2:11" x14ac:dyDescent="0.3">
      <c r="B363" s="3">
        <f t="shared" si="11"/>
        <v>5</v>
      </c>
      <c r="H363"/>
      <c r="I363" s="3"/>
    </row>
    <row r="364" spans="2:11" x14ac:dyDescent="0.3">
      <c r="B364" s="3">
        <f t="shared" si="11"/>
        <v>6</v>
      </c>
      <c r="H364"/>
      <c r="I364" s="3"/>
    </row>
    <row r="365" spans="2:11" x14ac:dyDescent="0.3">
      <c r="B365" s="3">
        <f t="shared" si="11"/>
        <v>7</v>
      </c>
      <c r="H365"/>
      <c r="I365" s="3"/>
    </row>
    <row r="366" spans="2:11" x14ac:dyDescent="0.3">
      <c r="B366" s="3">
        <f t="shared" si="11"/>
        <v>8</v>
      </c>
      <c r="H366"/>
      <c r="I366" s="3"/>
    </row>
    <row r="367" spans="2:11" x14ac:dyDescent="0.3">
      <c r="B367" s="3">
        <f t="shared" si="11"/>
        <v>9</v>
      </c>
      <c r="H367"/>
      <c r="I367" s="3"/>
    </row>
    <row r="368" spans="2:11" x14ac:dyDescent="0.3">
      <c r="B368" s="3">
        <f t="shared" si="11"/>
        <v>10</v>
      </c>
      <c r="H368"/>
      <c r="I368" s="3"/>
    </row>
    <row r="369" spans="2:9" customFormat="1" x14ac:dyDescent="0.3">
      <c r="B369" s="3">
        <f t="shared" si="11"/>
        <v>11</v>
      </c>
      <c r="C369" s="3"/>
      <c r="I369" s="3"/>
    </row>
    <row r="370" spans="2:9" customFormat="1" x14ac:dyDescent="0.3">
      <c r="B370" s="3">
        <f t="shared" si="11"/>
        <v>12</v>
      </c>
      <c r="C370" s="3"/>
      <c r="I370" s="3"/>
    </row>
    <row r="371" spans="2:9" customFormat="1" x14ac:dyDescent="0.3">
      <c r="B371" s="3">
        <f t="shared" si="11"/>
        <v>13</v>
      </c>
      <c r="C371" s="3"/>
      <c r="I371" s="3"/>
    </row>
    <row r="372" spans="2:9" customFormat="1" x14ac:dyDescent="0.3">
      <c r="B372" s="3">
        <f t="shared" si="11"/>
        <v>14</v>
      </c>
      <c r="C372" s="3"/>
      <c r="I372" s="3"/>
    </row>
    <row r="373" spans="2:9" customFormat="1" x14ac:dyDescent="0.3">
      <c r="B373" s="3">
        <f t="shared" si="11"/>
        <v>15</v>
      </c>
      <c r="C373" s="3"/>
      <c r="I373" s="3"/>
    </row>
    <row r="374" spans="2:9" customFormat="1" x14ac:dyDescent="0.3">
      <c r="B374" s="3">
        <f t="shared" si="11"/>
        <v>16</v>
      </c>
      <c r="C374" s="3"/>
      <c r="I374" s="3"/>
    </row>
    <row r="375" spans="2:9" customFormat="1" x14ac:dyDescent="0.3">
      <c r="B375" s="3">
        <f t="shared" si="11"/>
        <v>17</v>
      </c>
      <c r="C375" s="3"/>
      <c r="I375" s="3"/>
    </row>
    <row r="376" spans="2:9" customFormat="1" x14ac:dyDescent="0.3">
      <c r="B376" s="3">
        <f t="shared" si="11"/>
        <v>18</v>
      </c>
      <c r="C376" s="3"/>
      <c r="I376" s="3"/>
    </row>
    <row r="377" spans="2:9" customFormat="1" x14ac:dyDescent="0.3">
      <c r="B377" s="3">
        <f t="shared" si="11"/>
        <v>19</v>
      </c>
      <c r="C377" s="3"/>
      <c r="I377" s="3"/>
    </row>
    <row r="378" spans="2:9" customFormat="1" x14ac:dyDescent="0.3">
      <c r="B378" s="3">
        <f t="shared" si="11"/>
        <v>20</v>
      </c>
      <c r="C378" s="3"/>
      <c r="I378" s="3"/>
    </row>
    <row r="379" spans="2:9" customFormat="1" x14ac:dyDescent="0.3">
      <c r="B379" s="3">
        <f t="shared" si="11"/>
        <v>21</v>
      </c>
      <c r="C379" s="3"/>
      <c r="I379" s="3"/>
    </row>
    <row r="380" spans="2:9" customFormat="1" x14ac:dyDescent="0.3">
      <c r="B380" s="3">
        <f t="shared" si="11"/>
        <v>22</v>
      </c>
      <c r="C380" s="3"/>
      <c r="I380" s="3"/>
    </row>
    <row r="381" spans="2:9" customFormat="1" x14ac:dyDescent="0.3">
      <c r="B381" s="3">
        <f t="shared" si="11"/>
        <v>23</v>
      </c>
      <c r="C381" s="3"/>
      <c r="I381" s="3"/>
    </row>
    <row r="382" spans="2:9" customFormat="1" x14ac:dyDescent="0.3">
      <c r="B382" s="3">
        <f t="shared" si="11"/>
        <v>24</v>
      </c>
      <c r="C382" s="3"/>
      <c r="I382" s="3"/>
    </row>
    <row r="383" spans="2:9" customFormat="1" x14ac:dyDescent="0.3">
      <c r="B383" s="3">
        <f t="shared" si="11"/>
        <v>25</v>
      </c>
      <c r="C383" s="3"/>
      <c r="I383" s="3"/>
    </row>
    <row r="384" spans="2:9" customFormat="1" x14ac:dyDescent="0.3">
      <c r="B384" s="3">
        <f t="shared" si="11"/>
        <v>26</v>
      </c>
      <c r="C384" s="3"/>
      <c r="I384" s="3"/>
    </row>
    <row r="385" spans="2:9" customFormat="1" x14ac:dyDescent="0.3">
      <c r="B385" s="3">
        <f t="shared" si="11"/>
        <v>27</v>
      </c>
      <c r="C385" s="3"/>
      <c r="I385" s="3"/>
    </row>
    <row r="386" spans="2:9" customFormat="1" x14ac:dyDescent="0.3">
      <c r="B386" s="3">
        <f t="shared" si="11"/>
        <v>28</v>
      </c>
      <c r="C386" s="3"/>
      <c r="I386" s="3"/>
    </row>
    <row r="387" spans="2:9" customFormat="1" x14ac:dyDescent="0.3">
      <c r="B387" s="3">
        <f t="shared" si="11"/>
        <v>29</v>
      </c>
      <c r="C387" s="3"/>
      <c r="I387" s="3"/>
    </row>
    <row r="388" spans="2:9" customFormat="1" x14ac:dyDescent="0.3">
      <c r="B388" s="3">
        <f t="shared" si="11"/>
        <v>30</v>
      </c>
      <c r="C388" s="3"/>
      <c r="I388" s="3"/>
    </row>
    <row r="389" spans="2:9" customFormat="1" x14ac:dyDescent="0.3">
      <c r="B389" s="3">
        <f t="shared" si="11"/>
        <v>31</v>
      </c>
      <c r="C389" s="3"/>
      <c r="I389" s="3"/>
    </row>
    <row r="390" spans="2:9" customFormat="1" x14ac:dyDescent="0.3">
      <c r="B390" s="3">
        <f t="shared" si="11"/>
        <v>32</v>
      </c>
      <c r="C390" s="3"/>
      <c r="I390" s="3"/>
    </row>
    <row r="391" spans="2:9" customFormat="1" x14ac:dyDescent="0.3">
      <c r="B391" s="3">
        <f t="shared" si="11"/>
        <v>33</v>
      </c>
      <c r="C391" s="3"/>
      <c r="I391" s="3"/>
    </row>
    <row r="392" spans="2:9" customFormat="1" x14ac:dyDescent="0.3">
      <c r="B392" s="3">
        <f t="shared" si="11"/>
        <v>34</v>
      </c>
      <c r="C392" s="3"/>
      <c r="I392" s="3"/>
    </row>
    <row r="393" spans="2:9" customFormat="1" x14ac:dyDescent="0.3">
      <c r="B393" s="3">
        <f t="shared" si="11"/>
        <v>35</v>
      </c>
      <c r="C393" s="3"/>
      <c r="I393" s="3"/>
    </row>
    <row r="394" spans="2:9" customFormat="1" x14ac:dyDescent="0.3">
      <c r="B394" s="3">
        <f t="shared" si="11"/>
        <v>36</v>
      </c>
      <c r="C394" s="3"/>
      <c r="I394" s="3"/>
    </row>
    <row r="395" spans="2:9" customFormat="1" x14ac:dyDescent="0.3">
      <c r="B395" s="3">
        <f t="shared" si="11"/>
        <v>37</v>
      </c>
      <c r="C395" s="3"/>
      <c r="I395" s="3"/>
    </row>
    <row r="396" spans="2:9" customFormat="1" x14ac:dyDescent="0.3">
      <c r="B396" s="3">
        <f t="shared" si="11"/>
        <v>38</v>
      </c>
      <c r="C396" s="3"/>
      <c r="I396" s="3"/>
    </row>
    <row r="397" spans="2:9" customFormat="1" x14ac:dyDescent="0.3">
      <c r="B397" s="3">
        <f t="shared" si="11"/>
        <v>39</v>
      </c>
      <c r="C397" s="3"/>
      <c r="I397" s="3"/>
    </row>
    <row r="398" spans="2:9" customFormat="1" x14ac:dyDescent="0.3">
      <c r="B398" s="3">
        <f t="shared" si="11"/>
        <v>40</v>
      </c>
      <c r="C398" s="3"/>
      <c r="I398" s="3"/>
    </row>
    <row r="399" spans="2:9" customFormat="1" x14ac:dyDescent="0.3">
      <c r="B399" s="3">
        <f t="shared" si="11"/>
        <v>41</v>
      </c>
      <c r="C399" s="3"/>
      <c r="I399" s="3"/>
    </row>
    <row r="400" spans="2:9" customFormat="1" x14ac:dyDescent="0.3">
      <c r="B400" s="3">
        <f t="shared" si="11"/>
        <v>42</v>
      </c>
      <c r="C400" s="3"/>
      <c r="I400" s="3"/>
    </row>
    <row r="401" spans="2:9" customFormat="1" x14ac:dyDescent="0.3">
      <c r="B401" s="3">
        <f t="shared" si="11"/>
        <v>43</v>
      </c>
      <c r="C401" s="3"/>
      <c r="I401" s="3"/>
    </row>
    <row r="402" spans="2:9" customFormat="1" x14ac:dyDescent="0.3">
      <c r="B402" s="3">
        <f t="shared" si="11"/>
        <v>44</v>
      </c>
      <c r="C402" s="3"/>
      <c r="I402" s="3"/>
    </row>
    <row r="403" spans="2:9" customFormat="1" x14ac:dyDescent="0.3">
      <c r="B403" s="3">
        <f t="shared" si="11"/>
        <v>45</v>
      </c>
      <c r="C403" s="3"/>
      <c r="I403" s="3"/>
    </row>
    <row r="404" spans="2:9" customFormat="1" x14ac:dyDescent="0.3">
      <c r="B404" s="3">
        <f t="shared" si="11"/>
        <v>46</v>
      </c>
      <c r="C404" s="3"/>
      <c r="I404" s="3"/>
    </row>
    <row r="405" spans="2:9" customFormat="1" x14ac:dyDescent="0.3">
      <c r="B405" s="3">
        <f t="shared" si="11"/>
        <v>47</v>
      </c>
      <c r="C405" s="3"/>
      <c r="I405" s="3"/>
    </row>
    <row r="406" spans="2:9" customFormat="1" x14ac:dyDescent="0.3">
      <c r="B406" s="3">
        <f t="shared" si="11"/>
        <v>48</v>
      </c>
      <c r="C406" s="3"/>
      <c r="I406" s="3"/>
    </row>
    <row r="407" spans="2:9" customFormat="1" x14ac:dyDescent="0.3">
      <c r="B407" s="3">
        <f t="shared" si="11"/>
        <v>49</v>
      </c>
      <c r="C407" s="3"/>
      <c r="I407" s="3"/>
    </row>
    <row r="408" spans="2:9" customFormat="1" x14ac:dyDescent="0.3">
      <c r="B408" s="3">
        <f t="shared" si="11"/>
        <v>50</v>
      </c>
      <c r="C408" s="3"/>
      <c r="I408" s="3"/>
    </row>
    <row r="409" spans="2:9" customFormat="1" x14ac:dyDescent="0.3">
      <c r="B409" s="3">
        <f t="shared" si="11"/>
        <v>51</v>
      </c>
      <c r="C409" s="3"/>
      <c r="I409" s="3"/>
    </row>
    <row r="410" spans="2:9" customFormat="1" x14ac:dyDescent="0.3">
      <c r="B410" s="3">
        <f t="shared" si="11"/>
        <v>52</v>
      </c>
      <c r="C410" s="3"/>
      <c r="I410" s="3"/>
    </row>
    <row r="411" spans="2:9" customFormat="1" x14ac:dyDescent="0.3">
      <c r="B411" s="3">
        <f t="shared" si="11"/>
        <v>53</v>
      </c>
      <c r="C411" s="3"/>
      <c r="I411" s="3"/>
    </row>
    <row r="412" spans="2:9" customFormat="1" x14ac:dyDescent="0.3">
      <c r="B412" s="3">
        <f t="shared" si="11"/>
        <v>54</v>
      </c>
      <c r="C412" s="3"/>
      <c r="I412" s="3"/>
    </row>
    <row r="413" spans="2:9" customFormat="1" x14ac:dyDescent="0.3">
      <c r="B413" s="3">
        <f t="shared" si="11"/>
        <v>55</v>
      </c>
      <c r="C413" s="3"/>
      <c r="I413" s="3"/>
    </row>
    <row r="414" spans="2:9" customFormat="1" x14ac:dyDescent="0.3">
      <c r="B414" s="3">
        <f t="shared" si="11"/>
        <v>56</v>
      </c>
      <c r="C414" s="3"/>
      <c r="I414" s="3"/>
    </row>
    <row r="415" spans="2:9" customFormat="1" x14ac:dyDescent="0.3">
      <c r="B415" s="3">
        <f t="shared" si="11"/>
        <v>57</v>
      </c>
      <c r="C415" s="3"/>
      <c r="I415" s="3"/>
    </row>
    <row r="416" spans="2:9" customFormat="1" x14ac:dyDescent="0.3">
      <c r="B416" s="3">
        <f t="shared" si="11"/>
        <v>58</v>
      </c>
      <c r="C416" s="3"/>
      <c r="I416" s="3"/>
    </row>
    <row r="417" spans="2:9" customFormat="1" x14ac:dyDescent="0.3">
      <c r="B417" s="3">
        <f t="shared" si="11"/>
        <v>59</v>
      </c>
      <c r="C417" s="3"/>
      <c r="I417" s="3"/>
    </row>
    <row r="418" spans="2:9" customFormat="1" x14ac:dyDescent="0.3">
      <c r="B418" s="3">
        <f t="shared" si="11"/>
        <v>60</v>
      </c>
      <c r="C418" s="3"/>
      <c r="I418" s="3"/>
    </row>
    <row r="419" spans="2:9" customFormat="1" x14ac:dyDescent="0.3">
      <c r="B419" s="3">
        <f t="shared" si="11"/>
        <v>61</v>
      </c>
      <c r="C419" s="3"/>
      <c r="I419" s="3"/>
    </row>
    <row r="420" spans="2:9" customFormat="1" x14ac:dyDescent="0.3">
      <c r="B420" s="3">
        <f t="shared" si="11"/>
        <v>62</v>
      </c>
      <c r="C420" s="3"/>
      <c r="I420" s="3"/>
    </row>
    <row r="421" spans="2:9" customFormat="1" x14ac:dyDescent="0.3">
      <c r="B421" s="3">
        <f t="shared" si="11"/>
        <v>63</v>
      </c>
      <c r="C421" s="3"/>
      <c r="I421" s="3"/>
    </row>
    <row r="422" spans="2:9" customFormat="1" x14ac:dyDescent="0.3">
      <c r="B422" s="3">
        <f t="shared" si="11"/>
        <v>64</v>
      </c>
      <c r="C422" s="3"/>
      <c r="I422" s="3"/>
    </row>
    <row r="423" spans="2:9" customFormat="1" x14ac:dyDescent="0.3">
      <c r="B423" s="3">
        <f t="shared" si="11"/>
        <v>65</v>
      </c>
      <c r="C423" s="3"/>
      <c r="I423" s="3"/>
    </row>
    <row r="424" spans="2:9" customFormat="1" x14ac:dyDescent="0.3">
      <c r="B424" s="3">
        <f t="shared" si="11"/>
        <v>66</v>
      </c>
      <c r="C424" s="3"/>
      <c r="I424" s="3"/>
    </row>
    <row r="425" spans="2:9" customFormat="1" x14ac:dyDescent="0.3">
      <c r="B425" s="3">
        <f t="shared" ref="B425:B488" si="12">+B424+1</f>
        <v>67</v>
      </c>
      <c r="C425" s="3"/>
      <c r="I425" s="3"/>
    </row>
    <row r="426" spans="2:9" customFormat="1" x14ac:dyDescent="0.3">
      <c r="B426" s="3">
        <f t="shared" si="12"/>
        <v>68</v>
      </c>
      <c r="C426" s="3"/>
      <c r="I426" s="3"/>
    </row>
    <row r="427" spans="2:9" customFormat="1" x14ac:dyDescent="0.3">
      <c r="B427" s="3">
        <f t="shared" si="12"/>
        <v>69</v>
      </c>
      <c r="C427" s="3"/>
      <c r="I427" s="3"/>
    </row>
    <row r="428" spans="2:9" customFormat="1" x14ac:dyDescent="0.3">
      <c r="B428" s="3">
        <f t="shared" si="12"/>
        <v>70</v>
      </c>
      <c r="C428" s="3"/>
      <c r="I428" s="3"/>
    </row>
    <row r="429" spans="2:9" customFormat="1" x14ac:dyDescent="0.3">
      <c r="B429" s="3">
        <f t="shared" si="12"/>
        <v>71</v>
      </c>
      <c r="C429" s="3"/>
      <c r="I429" s="3"/>
    </row>
    <row r="430" spans="2:9" customFormat="1" x14ac:dyDescent="0.3">
      <c r="B430" s="3">
        <f t="shared" si="12"/>
        <v>72</v>
      </c>
      <c r="C430" s="3"/>
      <c r="I430" s="3"/>
    </row>
    <row r="431" spans="2:9" customFormat="1" x14ac:dyDescent="0.3">
      <c r="B431" s="3">
        <f t="shared" si="12"/>
        <v>73</v>
      </c>
      <c r="C431" s="3"/>
      <c r="I431" s="3"/>
    </row>
    <row r="432" spans="2:9" customFormat="1" x14ac:dyDescent="0.3">
      <c r="B432" s="3">
        <f t="shared" si="12"/>
        <v>74</v>
      </c>
      <c r="C432" s="3"/>
      <c r="I432" s="3"/>
    </row>
    <row r="433" spans="2:9" customFormat="1" x14ac:dyDescent="0.3">
      <c r="B433" s="3">
        <f t="shared" si="12"/>
        <v>75</v>
      </c>
      <c r="C433" s="3"/>
      <c r="I433" s="3"/>
    </row>
    <row r="434" spans="2:9" customFormat="1" x14ac:dyDescent="0.3">
      <c r="B434" s="3">
        <f t="shared" si="12"/>
        <v>76</v>
      </c>
      <c r="C434" s="3"/>
      <c r="I434" s="3"/>
    </row>
    <row r="435" spans="2:9" customFormat="1" x14ac:dyDescent="0.3">
      <c r="B435" s="3">
        <f t="shared" si="12"/>
        <v>77</v>
      </c>
      <c r="C435" s="3"/>
      <c r="I435" s="3"/>
    </row>
    <row r="436" spans="2:9" customFormat="1" x14ac:dyDescent="0.3">
      <c r="B436" s="3">
        <f t="shared" si="12"/>
        <v>78</v>
      </c>
      <c r="C436" s="3"/>
      <c r="I436" s="3"/>
    </row>
    <row r="437" spans="2:9" customFormat="1" x14ac:dyDescent="0.3">
      <c r="B437" s="3">
        <f t="shared" si="12"/>
        <v>79</v>
      </c>
      <c r="C437" s="3"/>
      <c r="I437" s="3"/>
    </row>
    <row r="438" spans="2:9" customFormat="1" x14ac:dyDescent="0.3">
      <c r="B438" s="3">
        <f t="shared" si="12"/>
        <v>80</v>
      </c>
      <c r="C438" s="3"/>
      <c r="I438" s="3"/>
    </row>
    <row r="439" spans="2:9" customFormat="1" x14ac:dyDescent="0.3">
      <c r="B439" s="3">
        <f t="shared" si="12"/>
        <v>81</v>
      </c>
      <c r="C439" s="3"/>
      <c r="I439" s="3"/>
    </row>
    <row r="440" spans="2:9" customFormat="1" x14ac:dyDescent="0.3">
      <c r="B440" s="3">
        <f t="shared" si="12"/>
        <v>82</v>
      </c>
      <c r="C440" s="3"/>
      <c r="I440" s="3"/>
    </row>
    <row r="441" spans="2:9" customFormat="1" x14ac:dyDescent="0.3">
      <c r="B441" s="3">
        <f t="shared" si="12"/>
        <v>83</v>
      </c>
      <c r="C441" s="3"/>
      <c r="I441" s="3"/>
    </row>
    <row r="442" spans="2:9" customFormat="1" x14ac:dyDescent="0.3">
      <c r="B442" s="3">
        <f t="shared" si="12"/>
        <v>84</v>
      </c>
      <c r="C442" s="3"/>
      <c r="I442" s="3"/>
    </row>
    <row r="443" spans="2:9" customFormat="1" x14ac:dyDescent="0.3">
      <c r="B443" s="3">
        <f t="shared" si="12"/>
        <v>85</v>
      </c>
      <c r="C443" s="3"/>
      <c r="I443" s="3"/>
    </row>
    <row r="444" spans="2:9" customFormat="1" x14ac:dyDescent="0.3">
      <c r="B444" s="3">
        <f t="shared" si="12"/>
        <v>86</v>
      </c>
      <c r="C444" s="3"/>
      <c r="I444" s="3"/>
    </row>
    <row r="445" spans="2:9" customFormat="1" x14ac:dyDescent="0.3">
      <c r="B445" s="3">
        <f t="shared" si="12"/>
        <v>87</v>
      </c>
      <c r="C445" s="3"/>
      <c r="I445" s="3"/>
    </row>
    <row r="446" spans="2:9" customFormat="1" x14ac:dyDescent="0.3">
      <c r="B446" s="3">
        <f t="shared" si="12"/>
        <v>88</v>
      </c>
      <c r="C446" s="3"/>
      <c r="I446" s="3"/>
    </row>
    <row r="447" spans="2:9" customFormat="1" x14ac:dyDescent="0.3">
      <c r="B447" s="3">
        <f t="shared" si="12"/>
        <v>89</v>
      </c>
      <c r="C447" s="3"/>
      <c r="I447" s="3"/>
    </row>
    <row r="448" spans="2:9" customFormat="1" x14ac:dyDescent="0.3">
      <c r="B448" s="3">
        <f t="shared" si="12"/>
        <v>90</v>
      </c>
      <c r="C448" s="3"/>
      <c r="I448" s="3"/>
    </row>
    <row r="449" spans="2:9" customFormat="1" x14ac:dyDescent="0.3">
      <c r="B449" s="3">
        <f t="shared" si="12"/>
        <v>91</v>
      </c>
      <c r="C449" s="3"/>
      <c r="I449" s="3"/>
    </row>
    <row r="450" spans="2:9" customFormat="1" x14ac:dyDescent="0.3">
      <c r="B450" s="3">
        <f t="shared" si="12"/>
        <v>92</v>
      </c>
      <c r="C450" s="3"/>
      <c r="I450" s="3"/>
    </row>
    <row r="451" spans="2:9" customFormat="1" x14ac:dyDescent="0.3">
      <c r="B451" s="3">
        <f t="shared" si="12"/>
        <v>93</v>
      </c>
      <c r="C451" s="3"/>
      <c r="I451" s="3"/>
    </row>
    <row r="452" spans="2:9" customFormat="1" x14ac:dyDescent="0.3">
      <c r="B452" s="3">
        <f t="shared" si="12"/>
        <v>94</v>
      </c>
      <c r="C452" s="3"/>
      <c r="I452" s="3"/>
    </row>
    <row r="453" spans="2:9" customFormat="1" x14ac:dyDescent="0.3">
      <c r="B453" s="3">
        <f t="shared" si="12"/>
        <v>95</v>
      </c>
      <c r="C453" s="3"/>
      <c r="I453" s="3"/>
    </row>
    <row r="454" spans="2:9" customFormat="1" x14ac:dyDescent="0.3">
      <c r="B454" s="3">
        <f t="shared" si="12"/>
        <v>96</v>
      </c>
      <c r="C454" s="3"/>
      <c r="I454" s="3"/>
    </row>
    <row r="455" spans="2:9" customFormat="1" x14ac:dyDescent="0.3">
      <c r="B455" s="3">
        <f t="shared" si="12"/>
        <v>97</v>
      </c>
      <c r="C455" s="3"/>
      <c r="I455" s="3"/>
    </row>
    <row r="456" spans="2:9" customFormat="1" x14ac:dyDescent="0.3">
      <c r="B456" s="3">
        <f t="shared" si="12"/>
        <v>98</v>
      </c>
      <c r="C456" s="3"/>
      <c r="I456" s="3"/>
    </row>
    <row r="457" spans="2:9" customFormat="1" x14ac:dyDescent="0.3">
      <c r="B457" s="3">
        <f t="shared" si="12"/>
        <v>99</v>
      </c>
      <c r="C457" s="3"/>
      <c r="I457" s="3"/>
    </row>
    <row r="458" spans="2:9" customFormat="1" x14ac:dyDescent="0.3">
      <c r="B458" s="3">
        <f t="shared" si="12"/>
        <v>100</v>
      </c>
      <c r="C458" s="3"/>
      <c r="I458" s="3"/>
    </row>
    <row r="459" spans="2:9" customFormat="1" x14ac:dyDescent="0.3">
      <c r="B459" s="3">
        <f t="shared" si="12"/>
        <v>101</v>
      </c>
      <c r="C459" s="3"/>
      <c r="H459" s="3"/>
    </row>
    <row r="460" spans="2:9" customFormat="1" x14ac:dyDescent="0.3">
      <c r="B460" s="3">
        <f t="shared" si="12"/>
        <v>102</v>
      </c>
      <c r="C460" s="3"/>
      <c r="H460" s="3"/>
    </row>
    <row r="461" spans="2:9" customFormat="1" x14ac:dyDescent="0.3">
      <c r="B461" s="3">
        <f t="shared" si="12"/>
        <v>103</v>
      </c>
      <c r="C461" s="3"/>
      <c r="H461" s="3"/>
    </row>
    <row r="462" spans="2:9" customFormat="1" x14ac:dyDescent="0.3">
      <c r="B462" s="3">
        <f t="shared" si="12"/>
        <v>104</v>
      </c>
      <c r="C462" s="3"/>
      <c r="H462" s="3"/>
    </row>
    <row r="463" spans="2:9" customFormat="1" x14ac:dyDescent="0.3">
      <c r="B463" s="3">
        <f t="shared" si="12"/>
        <v>105</v>
      </c>
      <c r="C463" s="3"/>
      <c r="H463" s="3"/>
    </row>
    <row r="464" spans="2:9" customFormat="1" x14ac:dyDescent="0.3">
      <c r="B464" s="3">
        <f t="shared" si="12"/>
        <v>106</v>
      </c>
      <c r="C464" s="3"/>
      <c r="H464" s="3"/>
    </row>
    <row r="465" spans="2:3" customFormat="1" x14ac:dyDescent="0.3">
      <c r="B465" s="3">
        <f t="shared" si="12"/>
        <v>107</v>
      </c>
      <c r="C465" s="3"/>
    </row>
    <row r="466" spans="2:3" customFormat="1" x14ac:dyDescent="0.3">
      <c r="B466" s="3">
        <f t="shared" si="12"/>
        <v>108</v>
      </c>
      <c r="C466" s="3"/>
    </row>
    <row r="467" spans="2:3" customFormat="1" x14ac:dyDescent="0.3">
      <c r="B467" s="3">
        <f t="shared" si="12"/>
        <v>109</v>
      </c>
      <c r="C467" s="3"/>
    </row>
    <row r="468" spans="2:3" customFormat="1" x14ac:dyDescent="0.3">
      <c r="B468" s="3">
        <f t="shared" si="12"/>
        <v>110</v>
      </c>
      <c r="C468" s="3"/>
    </row>
    <row r="469" spans="2:3" customFormat="1" x14ac:dyDescent="0.3">
      <c r="B469" s="3">
        <f t="shared" si="12"/>
        <v>111</v>
      </c>
      <c r="C469" s="3"/>
    </row>
    <row r="470" spans="2:3" customFormat="1" x14ac:dyDescent="0.3">
      <c r="B470" s="3">
        <f t="shared" si="12"/>
        <v>112</v>
      </c>
      <c r="C470" s="3"/>
    </row>
    <row r="471" spans="2:3" customFormat="1" x14ac:dyDescent="0.3">
      <c r="B471" s="3">
        <f t="shared" si="12"/>
        <v>113</v>
      </c>
      <c r="C471" s="3"/>
    </row>
    <row r="472" spans="2:3" customFormat="1" x14ac:dyDescent="0.3">
      <c r="B472" s="3">
        <f t="shared" si="12"/>
        <v>114</v>
      </c>
      <c r="C472" s="3"/>
    </row>
    <row r="473" spans="2:3" customFormat="1" x14ac:dyDescent="0.3">
      <c r="B473" s="3">
        <f t="shared" si="12"/>
        <v>115</v>
      </c>
      <c r="C473" s="3"/>
    </row>
    <row r="474" spans="2:3" customFormat="1" x14ac:dyDescent="0.3">
      <c r="B474" s="3">
        <f t="shared" si="12"/>
        <v>116</v>
      </c>
      <c r="C474" s="3"/>
    </row>
    <row r="475" spans="2:3" customFormat="1" x14ac:dyDescent="0.3">
      <c r="B475" s="3">
        <f t="shared" si="12"/>
        <v>117</v>
      </c>
      <c r="C475" s="3"/>
    </row>
    <row r="476" spans="2:3" customFormat="1" x14ac:dyDescent="0.3">
      <c r="B476" s="3">
        <f t="shared" si="12"/>
        <v>118</v>
      </c>
      <c r="C476" s="3"/>
    </row>
    <row r="477" spans="2:3" customFormat="1" x14ac:dyDescent="0.3">
      <c r="B477" s="3">
        <f t="shared" si="12"/>
        <v>119</v>
      </c>
      <c r="C477" s="3"/>
    </row>
    <row r="478" spans="2:3" customFormat="1" x14ac:dyDescent="0.3">
      <c r="B478" s="3">
        <f t="shared" si="12"/>
        <v>120</v>
      </c>
      <c r="C478" s="3"/>
    </row>
    <row r="479" spans="2:3" customFormat="1" x14ac:dyDescent="0.3">
      <c r="B479" s="3">
        <f t="shared" si="12"/>
        <v>121</v>
      </c>
      <c r="C479" s="3"/>
    </row>
    <row r="480" spans="2:3" customFormat="1" x14ac:dyDescent="0.3">
      <c r="B480" s="3">
        <f t="shared" si="12"/>
        <v>122</v>
      </c>
      <c r="C480" s="3"/>
    </row>
    <row r="481" spans="2:2" customFormat="1" x14ac:dyDescent="0.3">
      <c r="B481" s="3">
        <f t="shared" si="12"/>
        <v>123</v>
      </c>
    </row>
    <row r="482" spans="2:2" customFormat="1" x14ac:dyDescent="0.3">
      <c r="B482" s="3">
        <f t="shared" si="12"/>
        <v>124</v>
      </c>
    </row>
    <row r="483" spans="2:2" customFormat="1" x14ac:dyDescent="0.3">
      <c r="B483" s="3">
        <f t="shared" si="12"/>
        <v>125</v>
      </c>
    </row>
    <row r="484" spans="2:2" customFormat="1" x14ac:dyDescent="0.3">
      <c r="B484" s="3">
        <f t="shared" si="12"/>
        <v>126</v>
      </c>
    </row>
    <row r="485" spans="2:2" customFormat="1" x14ac:dyDescent="0.3">
      <c r="B485" s="3">
        <f t="shared" si="12"/>
        <v>127</v>
      </c>
    </row>
    <row r="486" spans="2:2" customFormat="1" x14ac:dyDescent="0.3">
      <c r="B486" s="3">
        <f t="shared" si="12"/>
        <v>128</v>
      </c>
    </row>
    <row r="487" spans="2:2" customFormat="1" x14ac:dyDescent="0.3">
      <c r="B487" s="3">
        <f t="shared" si="12"/>
        <v>129</v>
      </c>
    </row>
    <row r="488" spans="2:2" customFormat="1" x14ac:dyDescent="0.3">
      <c r="B488" s="3">
        <f t="shared" si="12"/>
        <v>130</v>
      </c>
    </row>
    <row r="489" spans="2:2" customFormat="1" x14ac:dyDescent="0.3">
      <c r="B489" s="3">
        <f t="shared" ref="B489:B552" si="13">+B488+1</f>
        <v>131</v>
      </c>
    </row>
    <row r="490" spans="2:2" customFormat="1" x14ac:dyDescent="0.3">
      <c r="B490" s="3">
        <f t="shared" si="13"/>
        <v>132</v>
      </c>
    </row>
    <row r="491" spans="2:2" customFormat="1" x14ac:dyDescent="0.3">
      <c r="B491" s="3">
        <f t="shared" si="13"/>
        <v>133</v>
      </c>
    </row>
    <row r="492" spans="2:2" customFormat="1" x14ac:dyDescent="0.3">
      <c r="B492" s="3">
        <f t="shared" si="13"/>
        <v>134</v>
      </c>
    </row>
    <row r="493" spans="2:2" customFormat="1" x14ac:dyDescent="0.3">
      <c r="B493" s="3">
        <f t="shared" si="13"/>
        <v>135</v>
      </c>
    </row>
    <row r="494" spans="2:2" customFormat="1" x14ac:dyDescent="0.3">
      <c r="B494" s="3">
        <f t="shared" si="13"/>
        <v>136</v>
      </c>
    </row>
    <row r="495" spans="2:2" customFormat="1" x14ac:dyDescent="0.3">
      <c r="B495" s="3">
        <f t="shared" si="13"/>
        <v>137</v>
      </c>
    </row>
    <row r="496" spans="2:2" customFormat="1" x14ac:dyDescent="0.3">
      <c r="B496" s="3">
        <f t="shared" si="13"/>
        <v>138</v>
      </c>
    </row>
    <row r="497" spans="2:2" customFormat="1" x14ac:dyDescent="0.3">
      <c r="B497" s="3">
        <f t="shared" si="13"/>
        <v>139</v>
      </c>
    </row>
    <row r="498" spans="2:2" customFormat="1" x14ac:dyDescent="0.3">
      <c r="B498" s="3">
        <f t="shared" si="13"/>
        <v>140</v>
      </c>
    </row>
    <row r="499" spans="2:2" customFormat="1" x14ac:dyDescent="0.3">
      <c r="B499" s="3">
        <f t="shared" si="13"/>
        <v>141</v>
      </c>
    </row>
    <row r="500" spans="2:2" customFormat="1" x14ac:dyDescent="0.3">
      <c r="B500" s="3">
        <f t="shared" si="13"/>
        <v>142</v>
      </c>
    </row>
    <row r="501" spans="2:2" customFormat="1" x14ac:dyDescent="0.3">
      <c r="B501" s="3">
        <f t="shared" si="13"/>
        <v>143</v>
      </c>
    </row>
    <row r="502" spans="2:2" customFormat="1" x14ac:dyDescent="0.3">
      <c r="B502" s="3">
        <f t="shared" si="13"/>
        <v>144</v>
      </c>
    </row>
    <row r="503" spans="2:2" customFormat="1" x14ac:dyDescent="0.3">
      <c r="B503" s="3">
        <f t="shared" si="13"/>
        <v>145</v>
      </c>
    </row>
    <row r="504" spans="2:2" customFormat="1" x14ac:dyDescent="0.3">
      <c r="B504" s="3">
        <f t="shared" si="13"/>
        <v>146</v>
      </c>
    </row>
    <row r="505" spans="2:2" customFormat="1" x14ac:dyDescent="0.3">
      <c r="B505" s="3">
        <f t="shared" si="13"/>
        <v>147</v>
      </c>
    </row>
    <row r="506" spans="2:2" customFormat="1" x14ac:dyDescent="0.3">
      <c r="B506" s="3">
        <f t="shared" si="13"/>
        <v>148</v>
      </c>
    </row>
    <row r="507" spans="2:2" customFormat="1" x14ac:dyDescent="0.3">
      <c r="B507" s="3">
        <f t="shared" si="13"/>
        <v>149</v>
      </c>
    </row>
    <row r="508" spans="2:2" customFormat="1" x14ac:dyDescent="0.3">
      <c r="B508" s="3">
        <f t="shared" si="13"/>
        <v>150</v>
      </c>
    </row>
    <row r="509" spans="2:2" customFormat="1" x14ac:dyDescent="0.3">
      <c r="B509" s="3">
        <f t="shared" si="13"/>
        <v>151</v>
      </c>
    </row>
    <row r="510" spans="2:2" customFormat="1" x14ac:dyDescent="0.3">
      <c r="B510" s="3">
        <f t="shared" si="13"/>
        <v>152</v>
      </c>
    </row>
    <row r="511" spans="2:2" customFormat="1" x14ac:dyDescent="0.3">
      <c r="B511" s="3">
        <f t="shared" si="13"/>
        <v>153</v>
      </c>
    </row>
    <row r="512" spans="2:2" customFormat="1" x14ac:dyDescent="0.3">
      <c r="B512" s="3">
        <f t="shared" si="13"/>
        <v>154</v>
      </c>
    </row>
    <row r="513" spans="2:2" customFormat="1" x14ac:dyDescent="0.3">
      <c r="B513" s="3">
        <f t="shared" si="13"/>
        <v>155</v>
      </c>
    </row>
    <row r="514" spans="2:2" customFormat="1" x14ac:dyDescent="0.3">
      <c r="B514" s="3">
        <f t="shared" si="13"/>
        <v>156</v>
      </c>
    </row>
    <row r="515" spans="2:2" customFormat="1" x14ac:dyDescent="0.3">
      <c r="B515" s="3">
        <f t="shared" si="13"/>
        <v>157</v>
      </c>
    </row>
    <row r="516" spans="2:2" customFormat="1" x14ac:dyDescent="0.3">
      <c r="B516" s="3">
        <f t="shared" si="13"/>
        <v>158</v>
      </c>
    </row>
    <row r="517" spans="2:2" customFormat="1" x14ac:dyDescent="0.3">
      <c r="B517" s="3">
        <f t="shared" si="13"/>
        <v>159</v>
      </c>
    </row>
    <row r="518" spans="2:2" customFormat="1" x14ac:dyDescent="0.3">
      <c r="B518" s="3">
        <f t="shared" si="13"/>
        <v>160</v>
      </c>
    </row>
    <row r="519" spans="2:2" customFormat="1" x14ac:dyDescent="0.3">
      <c r="B519" s="3">
        <f t="shared" si="13"/>
        <v>161</v>
      </c>
    </row>
    <row r="520" spans="2:2" customFormat="1" x14ac:dyDescent="0.3">
      <c r="B520" s="3">
        <f t="shared" si="13"/>
        <v>162</v>
      </c>
    </row>
    <row r="521" spans="2:2" customFormat="1" x14ac:dyDescent="0.3">
      <c r="B521" s="3">
        <f t="shared" si="13"/>
        <v>163</v>
      </c>
    </row>
    <row r="522" spans="2:2" customFormat="1" x14ac:dyDescent="0.3">
      <c r="B522" s="3">
        <f t="shared" si="13"/>
        <v>164</v>
      </c>
    </row>
    <row r="523" spans="2:2" customFormat="1" x14ac:dyDescent="0.3">
      <c r="B523" s="3">
        <f t="shared" si="13"/>
        <v>165</v>
      </c>
    </row>
    <row r="524" spans="2:2" customFormat="1" x14ac:dyDescent="0.3">
      <c r="B524" s="3">
        <f t="shared" si="13"/>
        <v>166</v>
      </c>
    </row>
    <row r="525" spans="2:2" customFormat="1" x14ac:dyDescent="0.3">
      <c r="B525" s="3">
        <f t="shared" si="13"/>
        <v>167</v>
      </c>
    </row>
    <row r="526" spans="2:2" customFormat="1" x14ac:dyDescent="0.3">
      <c r="B526" s="3">
        <f t="shared" si="13"/>
        <v>168</v>
      </c>
    </row>
    <row r="527" spans="2:2" customFormat="1" x14ac:dyDescent="0.3">
      <c r="B527" s="3">
        <f t="shared" si="13"/>
        <v>169</v>
      </c>
    </row>
    <row r="528" spans="2:2" customFormat="1" x14ac:dyDescent="0.3">
      <c r="B528" s="3">
        <f t="shared" si="13"/>
        <v>170</v>
      </c>
    </row>
    <row r="529" spans="2:2" customFormat="1" x14ac:dyDescent="0.3">
      <c r="B529" s="3">
        <f t="shared" si="13"/>
        <v>171</v>
      </c>
    </row>
    <row r="530" spans="2:2" customFormat="1" x14ac:dyDescent="0.3">
      <c r="B530" s="3">
        <f t="shared" si="13"/>
        <v>172</v>
      </c>
    </row>
    <row r="531" spans="2:2" customFormat="1" x14ac:dyDescent="0.3">
      <c r="B531" s="3">
        <f t="shared" si="13"/>
        <v>173</v>
      </c>
    </row>
    <row r="532" spans="2:2" customFormat="1" x14ac:dyDescent="0.3">
      <c r="B532" s="3">
        <f t="shared" si="13"/>
        <v>174</v>
      </c>
    </row>
    <row r="533" spans="2:2" customFormat="1" x14ac:dyDescent="0.3">
      <c r="B533" s="3">
        <f t="shared" si="13"/>
        <v>175</v>
      </c>
    </row>
    <row r="534" spans="2:2" customFormat="1" x14ac:dyDescent="0.3">
      <c r="B534" s="3">
        <f t="shared" si="13"/>
        <v>176</v>
      </c>
    </row>
    <row r="535" spans="2:2" customFormat="1" x14ac:dyDescent="0.3">
      <c r="B535" s="3">
        <f t="shared" si="13"/>
        <v>177</v>
      </c>
    </row>
    <row r="536" spans="2:2" customFormat="1" x14ac:dyDescent="0.3">
      <c r="B536" s="3">
        <f t="shared" si="13"/>
        <v>178</v>
      </c>
    </row>
    <row r="537" spans="2:2" customFormat="1" x14ac:dyDescent="0.3">
      <c r="B537" s="3">
        <f t="shared" si="13"/>
        <v>179</v>
      </c>
    </row>
    <row r="538" spans="2:2" customFormat="1" x14ac:dyDescent="0.3">
      <c r="B538" s="3">
        <f t="shared" si="13"/>
        <v>180</v>
      </c>
    </row>
    <row r="539" spans="2:2" customFormat="1" x14ac:dyDescent="0.3">
      <c r="B539" s="3">
        <f t="shared" si="13"/>
        <v>181</v>
      </c>
    </row>
    <row r="540" spans="2:2" customFormat="1" x14ac:dyDescent="0.3">
      <c r="B540" s="3">
        <f t="shared" si="13"/>
        <v>182</v>
      </c>
    </row>
    <row r="541" spans="2:2" customFormat="1" x14ac:dyDescent="0.3">
      <c r="B541" s="3">
        <f t="shared" si="13"/>
        <v>183</v>
      </c>
    </row>
    <row r="542" spans="2:2" customFormat="1" x14ac:dyDescent="0.3">
      <c r="B542" s="3">
        <f t="shared" si="13"/>
        <v>184</v>
      </c>
    </row>
    <row r="543" spans="2:2" customFormat="1" x14ac:dyDescent="0.3">
      <c r="B543" s="3">
        <f t="shared" si="13"/>
        <v>185</v>
      </c>
    </row>
    <row r="544" spans="2:2" customFormat="1" x14ac:dyDescent="0.3">
      <c r="B544" s="3">
        <f t="shared" si="13"/>
        <v>186</v>
      </c>
    </row>
    <row r="545" spans="2:2" customFormat="1" x14ac:dyDescent="0.3">
      <c r="B545" s="3">
        <f t="shared" si="13"/>
        <v>187</v>
      </c>
    </row>
    <row r="546" spans="2:2" customFormat="1" x14ac:dyDescent="0.3">
      <c r="B546" s="3">
        <f t="shared" si="13"/>
        <v>188</v>
      </c>
    </row>
    <row r="547" spans="2:2" customFormat="1" x14ac:dyDescent="0.3">
      <c r="B547" s="3">
        <f t="shared" si="13"/>
        <v>189</v>
      </c>
    </row>
    <row r="548" spans="2:2" customFormat="1" x14ac:dyDescent="0.3">
      <c r="B548" s="3">
        <f t="shared" si="13"/>
        <v>190</v>
      </c>
    </row>
    <row r="549" spans="2:2" customFormat="1" x14ac:dyDescent="0.3">
      <c r="B549" s="3">
        <f t="shared" si="13"/>
        <v>191</v>
      </c>
    </row>
    <row r="550" spans="2:2" customFormat="1" x14ac:dyDescent="0.3">
      <c r="B550" s="3">
        <f t="shared" si="13"/>
        <v>192</v>
      </c>
    </row>
    <row r="551" spans="2:2" customFormat="1" x14ac:dyDescent="0.3">
      <c r="B551" s="3">
        <f t="shared" si="13"/>
        <v>193</v>
      </c>
    </row>
    <row r="552" spans="2:2" customFormat="1" x14ac:dyDescent="0.3">
      <c r="B552" s="3">
        <f t="shared" si="13"/>
        <v>194</v>
      </c>
    </row>
    <row r="553" spans="2:2" customFormat="1" x14ac:dyDescent="0.3">
      <c r="B553" s="3">
        <f t="shared" ref="B553:B616" si="14">+B552+1</f>
        <v>195</v>
      </c>
    </row>
    <row r="554" spans="2:2" customFormat="1" x14ac:dyDescent="0.3">
      <c r="B554" s="3">
        <f t="shared" si="14"/>
        <v>196</v>
      </c>
    </row>
    <row r="555" spans="2:2" customFormat="1" x14ac:dyDescent="0.3">
      <c r="B555" s="3">
        <f t="shared" si="14"/>
        <v>197</v>
      </c>
    </row>
    <row r="556" spans="2:2" customFormat="1" x14ac:dyDescent="0.3">
      <c r="B556" s="3">
        <f t="shared" si="14"/>
        <v>198</v>
      </c>
    </row>
    <row r="557" spans="2:2" customFormat="1" x14ac:dyDescent="0.3">
      <c r="B557" s="3">
        <f t="shared" si="14"/>
        <v>199</v>
      </c>
    </row>
    <row r="558" spans="2:2" customFormat="1" x14ac:dyDescent="0.3">
      <c r="B558" s="3">
        <f t="shared" si="14"/>
        <v>200</v>
      </c>
    </row>
    <row r="559" spans="2:2" customFormat="1" x14ac:dyDescent="0.3">
      <c r="B559" s="3">
        <f t="shared" si="14"/>
        <v>201</v>
      </c>
    </row>
    <row r="560" spans="2:2" customFormat="1" x14ac:dyDescent="0.3">
      <c r="B560" s="3">
        <f t="shared" si="14"/>
        <v>202</v>
      </c>
    </row>
    <row r="561" spans="2:2" customFormat="1" x14ac:dyDescent="0.3">
      <c r="B561" s="3">
        <f t="shared" si="14"/>
        <v>203</v>
      </c>
    </row>
    <row r="562" spans="2:2" customFormat="1" x14ac:dyDescent="0.3">
      <c r="B562" s="3">
        <f t="shared" si="14"/>
        <v>204</v>
      </c>
    </row>
    <row r="563" spans="2:2" customFormat="1" x14ac:dyDescent="0.3">
      <c r="B563" s="3">
        <f t="shared" si="14"/>
        <v>205</v>
      </c>
    </row>
    <row r="564" spans="2:2" customFormat="1" x14ac:dyDescent="0.3">
      <c r="B564" s="3">
        <f t="shared" si="14"/>
        <v>206</v>
      </c>
    </row>
    <row r="565" spans="2:2" customFormat="1" x14ac:dyDescent="0.3">
      <c r="B565" s="3">
        <f t="shared" si="14"/>
        <v>207</v>
      </c>
    </row>
    <row r="566" spans="2:2" customFormat="1" x14ac:dyDescent="0.3">
      <c r="B566" s="3">
        <f t="shared" si="14"/>
        <v>208</v>
      </c>
    </row>
    <row r="567" spans="2:2" customFormat="1" x14ac:dyDescent="0.3">
      <c r="B567" s="3">
        <f t="shared" si="14"/>
        <v>209</v>
      </c>
    </row>
    <row r="568" spans="2:2" customFormat="1" x14ac:dyDescent="0.3">
      <c r="B568" s="3">
        <f t="shared" si="14"/>
        <v>210</v>
      </c>
    </row>
    <row r="569" spans="2:2" customFormat="1" x14ac:dyDescent="0.3">
      <c r="B569" s="3">
        <f t="shared" si="14"/>
        <v>211</v>
      </c>
    </row>
    <row r="570" spans="2:2" customFormat="1" x14ac:dyDescent="0.3">
      <c r="B570" s="3">
        <f t="shared" si="14"/>
        <v>212</v>
      </c>
    </row>
    <row r="571" spans="2:2" customFormat="1" x14ac:dyDescent="0.3">
      <c r="B571" s="3">
        <f t="shared" si="14"/>
        <v>213</v>
      </c>
    </row>
    <row r="572" spans="2:2" customFormat="1" x14ac:dyDescent="0.3">
      <c r="B572" s="3">
        <f t="shared" si="14"/>
        <v>214</v>
      </c>
    </row>
    <row r="573" spans="2:2" customFormat="1" x14ac:dyDescent="0.3">
      <c r="B573" s="3">
        <f t="shared" si="14"/>
        <v>215</v>
      </c>
    </row>
    <row r="574" spans="2:2" customFormat="1" x14ac:dyDescent="0.3">
      <c r="B574" s="3">
        <f t="shared" si="14"/>
        <v>216</v>
      </c>
    </row>
    <row r="575" spans="2:2" customFormat="1" x14ac:dyDescent="0.3">
      <c r="B575" s="3">
        <f t="shared" si="14"/>
        <v>217</v>
      </c>
    </row>
    <row r="576" spans="2:2" customFormat="1" x14ac:dyDescent="0.3">
      <c r="B576" s="3">
        <f t="shared" si="14"/>
        <v>218</v>
      </c>
    </row>
    <row r="577" spans="2:2" customFormat="1" x14ac:dyDescent="0.3">
      <c r="B577" s="3">
        <f t="shared" si="14"/>
        <v>219</v>
      </c>
    </row>
    <row r="578" spans="2:2" customFormat="1" x14ac:dyDescent="0.3">
      <c r="B578" s="3">
        <f t="shared" si="14"/>
        <v>220</v>
      </c>
    </row>
    <row r="579" spans="2:2" customFormat="1" x14ac:dyDescent="0.3">
      <c r="B579" s="3">
        <f t="shared" si="14"/>
        <v>221</v>
      </c>
    </row>
    <row r="580" spans="2:2" customFormat="1" x14ac:dyDescent="0.3">
      <c r="B580" s="3">
        <f t="shared" si="14"/>
        <v>222</v>
      </c>
    </row>
    <row r="581" spans="2:2" customFormat="1" x14ac:dyDescent="0.3">
      <c r="B581" s="3">
        <f t="shared" si="14"/>
        <v>223</v>
      </c>
    </row>
    <row r="582" spans="2:2" customFormat="1" x14ac:dyDescent="0.3">
      <c r="B582" s="3">
        <f t="shared" si="14"/>
        <v>224</v>
      </c>
    </row>
    <row r="583" spans="2:2" customFormat="1" x14ac:dyDescent="0.3">
      <c r="B583" s="3">
        <f t="shared" si="14"/>
        <v>225</v>
      </c>
    </row>
    <row r="584" spans="2:2" customFormat="1" x14ac:dyDescent="0.3">
      <c r="B584" s="3">
        <f t="shared" si="14"/>
        <v>226</v>
      </c>
    </row>
    <row r="585" spans="2:2" customFormat="1" x14ac:dyDescent="0.3">
      <c r="B585" s="3">
        <f t="shared" si="14"/>
        <v>227</v>
      </c>
    </row>
    <row r="586" spans="2:2" customFormat="1" x14ac:dyDescent="0.3">
      <c r="B586" s="3">
        <f t="shared" si="14"/>
        <v>228</v>
      </c>
    </row>
    <row r="587" spans="2:2" customFormat="1" x14ac:dyDescent="0.3">
      <c r="B587" s="3">
        <f t="shared" si="14"/>
        <v>229</v>
      </c>
    </row>
    <row r="588" spans="2:2" customFormat="1" x14ac:dyDescent="0.3">
      <c r="B588" s="3">
        <f t="shared" si="14"/>
        <v>230</v>
      </c>
    </row>
    <row r="589" spans="2:2" customFormat="1" x14ac:dyDescent="0.3">
      <c r="B589" s="3">
        <f t="shared" si="14"/>
        <v>231</v>
      </c>
    </row>
    <row r="590" spans="2:2" customFormat="1" x14ac:dyDescent="0.3">
      <c r="B590" s="3">
        <f t="shared" si="14"/>
        <v>232</v>
      </c>
    </row>
    <row r="591" spans="2:2" customFormat="1" x14ac:dyDescent="0.3">
      <c r="B591" s="3">
        <f t="shared" si="14"/>
        <v>233</v>
      </c>
    </row>
    <row r="592" spans="2:2" customFormat="1" x14ac:dyDescent="0.3">
      <c r="B592" s="3">
        <f t="shared" si="14"/>
        <v>234</v>
      </c>
    </row>
    <row r="593" spans="2:2" customFormat="1" x14ac:dyDescent="0.3">
      <c r="B593" s="3">
        <f t="shared" si="14"/>
        <v>235</v>
      </c>
    </row>
    <row r="594" spans="2:2" customFormat="1" x14ac:dyDescent="0.3">
      <c r="B594" s="3">
        <f t="shared" si="14"/>
        <v>236</v>
      </c>
    </row>
    <row r="595" spans="2:2" customFormat="1" x14ac:dyDescent="0.3">
      <c r="B595" s="3">
        <f t="shared" si="14"/>
        <v>237</v>
      </c>
    </row>
    <row r="596" spans="2:2" customFormat="1" x14ac:dyDescent="0.3">
      <c r="B596" s="3">
        <f t="shared" si="14"/>
        <v>238</v>
      </c>
    </row>
    <row r="597" spans="2:2" customFormat="1" x14ac:dyDescent="0.3">
      <c r="B597" s="3">
        <f t="shared" si="14"/>
        <v>239</v>
      </c>
    </row>
    <row r="598" spans="2:2" customFormat="1" x14ac:dyDescent="0.3">
      <c r="B598" s="3">
        <f t="shared" si="14"/>
        <v>240</v>
      </c>
    </row>
    <row r="599" spans="2:2" customFormat="1" x14ac:dyDescent="0.3">
      <c r="B599" s="3">
        <f t="shared" si="14"/>
        <v>241</v>
      </c>
    </row>
    <row r="600" spans="2:2" customFormat="1" x14ac:dyDescent="0.3">
      <c r="B600" s="3">
        <f t="shared" si="14"/>
        <v>242</v>
      </c>
    </row>
    <row r="601" spans="2:2" customFormat="1" x14ac:dyDescent="0.3">
      <c r="B601" s="3">
        <f t="shared" si="14"/>
        <v>243</v>
      </c>
    </row>
    <row r="602" spans="2:2" customFormat="1" x14ac:dyDescent="0.3">
      <c r="B602" s="3">
        <f t="shared" si="14"/>
        <v>244</v>
      </c>
    </row>
    <row r="603" spans="2:2" customFormat="1" x14ac:dyDescent="0.3">
      <c r="B603" s="3">
        <f t="shared" si="14"/>
        <v>245</v>
      </c>
    </row>
    <row r="604" spans="2:2" customFormat="1" x14ac:dyDescent="0.3">
      <c r="B604" s="3">
        <f t="shared" si="14"/>
        <v>246</v>
      </c>
    </row>
    <row r="605" spans="2:2" customFormat="1" x14ac:dyDescent="0.3">
      <c r="B605" s="3">
        <f t="shared" si="14"/>
        <v>247</v>
      </c>
    </row>
    <row r="606" spans="2:2" customFormat="1" x14ac:dyDescent="0.3">
      <c r="B606" s="3">
        <f t="shared" si="14"/>
        <v>248</v>
      </c>
    </row>
    <row r="607" spans="2:2" customFormat="1" x14ac:dyDescent="0.3">
      <c r="B607" s="3">
        <f t="shared" si="14"/>
        <v>249</v>
      </c>
    </row>
    <row r="608" spans="2:2" customFormat="1" x14ac:dyDescent="0.3">
      <c r="B608" s="3">
        <f t="shared" si="14"/>
        <v>250</v>
      </c>
    </row>
    <row r="609" spans="2:2" customFormat="1" x14ac:dyDescent="0.3">
      <c r="B609" s="3">
        <f t="shared" si="14"/>
        <v>251</v>
      </c>
    </row>
    <row r="610" spans="2:2" customFormat="1" x14ac:dyDescent="0.3">
      <c r="B610" s="3">
        <f t="shared" si="14"/>
        <v>252</v>
      </c>
    </row>
    <row r="611" spans="2:2" customFormat="1" x14ac:dyDescent="0.3">
      <c r="B611" s="3">
        <f t="shared" si="14"/>
        <v>253</v>
      </c>
    </row>
    <row r="612" spans="2:2" customFormat="1" x14ac:dyDescent="0.3">
      <c r="B612" s="3">
        <f t="shared" si="14"/>
        <v>254</v>
      </c>
    </row>
    <row r="613" spans="2:2" customFormat="1" x14ac:dyDescent="0.3">
      <c r="B613" s="3">
        <f t="shared" si="14"/>
        <v>255</v>
      </c>
    </row>
    <row r="614" spans="2:2" customFormat="1" x14ac:dyDescent="0.3">
      <c r="B614" s="3">
        <f t="shared" si="14"/>
        <v>256</v>
      </c>
    </row>
    <row r="615" spans="2:2" customFormat="1" x14ac:dyDescent="0.3">
      <c r="B615" s="3">
        <f t="shared" si="14"/>
        <v>257</v>
      </c>
    </row>
    <row r="616" spans="2:2" customFormat="1" x14ac:dyDescent="0.3">
      <c r="B616" s="3">
        <f t="shared" si="14"/>
        <v>258</v>
      </c>
    </row>
    <row r="617" spans="2:2" customFormat="1" x14ac:dyDescent="0.3">
      <c r="B617" s="3">
        <f t="shared" ref="B617:B680" si="15">+B616+1</f>
        <v>259</v>
      </c>
    </row>
    <row r="618" spans="2:2" customFormat="1" x14ac:dyDescent="0.3">
      <c r="B618" s="3">
        <f t="shared" si="15"/>
        <v>260</v>
      </c>
    </row>
    <row r="619" spans="2:2" customFormat="1" x14ac:dyDescent="0.3">
      <c r="B619" s="3">
        <f t="shared" si="15"/>
        <v>261</v>
      </c>
    </row>
    <row r="620" spans="2:2" customFormat="1" x14ac:dyDescent="0.3">
      <c r="B620" s="3">
        <f t="shared" si="15"/>
        <v>262</v>
      </c>
    </row>
    <row r="621" spans="2:2" customFormat="1" x14ac:dyDescent="0.3">
      <c r="B621" s="3">
        <f t="shared" si="15"/>
        <v>263</v>
      </c>
    </row>
    <row r="622" spans="2:2" customFormat="1" x14ac:dyDescent="0.3">
      <c r="B622" s="3">
        <f t="shared" si="15"/>
        <v>264</v>
      </c>
    </row>
    <row r="623" spans="2:2" customFormat="1" x14ac:dyDescent="0.3">
      <c r="B623" s="3">
        <f t="shared" si="15"/>
        <v>265</v>
      </c>
    </row>
    <row r="624" spans="2:2" customFormat="1" x14ac:dyDescent="0.3">
      <c r="B624" s="3">
        <f t="shared" si="15"/>
        <v>266</v>
      </c>
    </row>
    <row r="625" spans="2:2" customFormat="1" x14ac:dyDescent="0.3">
      <c r="B625" s="3">
        <f t="shared" si="15"/>
        <v>267</v>
      </c>
    </row>
    <row r="626" spans="2:2" customFormat="1" x14ac:dyDescent="0.3">
      <c r="B626" s="3">
        <f t="shared" si="15"/>
        <v>268</v>
      </c>
    </row>
    <row r="627" spans="2:2" customFormat="1" x14ac:dyDescent="0.3">
      <c r="B627" s="3">
        <f t="shared" si="15"/>
        <v>269</v>
      </c>
    </row>
    <row r="628" spans="2:2" customFormat="1" x14ac:dyDescent="0.3">
      <c r="B628" s="3">
        <f t="shared" si="15"/>
        <v>270</v>
      </c>
    </row>
    <row r="629" spans="2:2" customFormat="1" x14ac:dyDescent="0.3">
      <c r="B629" s="3">
        <f t="shared" si="15"/>
        <v>271</v>
      </c>
    </row>
    <row r="630" spans="2:2" customFormat="1" x14ac:dyDescent="0.3">
      <c r="B630" s="3">
        <f t="shared" si="15"/>
        <v>272</v>
      </c>
    </row>
    <row r="631" spans="2:2" customFormat="1" x14ac:dyDescent="0.3">
      <c r="B631" s="3">
        <f t="shared" si="15"/>
        <v>273</v>
      </c>
    </row>
    <row r="632" spans="2:2" customFormat="1" x14ac:dyDescent="0.3">
      <c r="B632" s="3">
        <f t="shared" si="15"/>
        <v>274</v>
      </c>
    </row>
    <row r="633" spans="2:2" customFormat="1" x14ac:dyDescent="0.3">
      <c r="B633" s="3">
        <f t="shared" si="15"/>
        <v>275</v>
      </c>
    </row>
    <row r="634" spans="2:2" customFormat="1" x14ac:dyDescent="0.3">
      <c r="B634" s="3">
        <f t="shared" si="15"/>
        <v>276</v>
      </c>
    </row>
    <row r="635" spans="2:2" customFormat="1" x14ac:dyDescent="0.3">
      <c r="B635" s="3">
        <f t="shared" si="15"/>
        <v>277</v>
      </c>
    </row>
    <row r="636" spans="2:2" customFormat="1" x14ac:dyDescent="0.3">
      <c r="B636" s="3">
        <f t="shared" si="15"/>
        <v>278</v>
      </c>
    </row>
    <row r="637" spans="2:2" customFormat="1" x14ac:dyDescent="0.3">
      <c r="B637" s="3">
        <f t="shared" si="15"/>
        <v>279</v>
      </c>
    </row>
    <row r="638" spans="2:2" customFormat="1" x14ac:dyDescent="0.3">
      <c r="B638" s="3">
        <f t="shared" si="15"/>
        <v>280</v>
      </c>
    </row>
    <row r="639" spans="2:2" customFormat="1" x14ac:dyDescent="0.3">
      <c r="B639" s="3">
        <f t="shared" si="15"/>
        <v>281</v>
      </c>
    </row>
    <row r="640" spans="2:2" customFormat="1" x14ac:dyDescent="0.3">
      <c r="B640" s="3">
        <f t="shared" si="15"/>
        <v>282</v>
      </c>
    </row>
    <row r="641" spans="2:2" customFormat="1" x14ac:dyDescent="0.3">
      <c r="B641" s="3">
        <f t="shared" si="15"/>
        <v>283</v>
      </c>
    </row>
    <row r="642" spans="2:2" customFormat="1" x14ac:dyDescent="0.3">
      <c r="B642" s="3">
        <f t="shared" si="15"/>
        <v>284</v>
      </c>
    </row>
    <row r="643" spans="2:2" customFormat="1" x14ac:dyDescent="0.3">
      <c r="B643" s="3">
        <f t="shared" si="15"/>
        <v>285</v>
      </c>
    </row>
    <row r="644" spans="2:2" customFormat="1" x14ac:dyDescent="0.3">
      <c r="B644" s="3">
        <f t="shared" si="15"/>
        <v>286</v>
      </c>
    </row>
    <row r="645" spans="2:2" customFormat="1" x14ac:dyDescent="0.3">
      <c r="B645" s="3">
        <f t="shared" si="15"/>
        <v>287</v>
      </c>
    </row>
    <row r="646" spans="2:2" customFormat="1" x14ac:dyDescent="0.3">
      <c r="B646" s="3">
        <f t="shared" si="15"/>
        <v>288</v>
      </c>
    </row>
    <row r="647" spans="2:2" customFormat="1" x14ac:dyDescent="0.3">
      <c r="B647" s="3">
        <f t="shared" si="15"/>
        <v>289</v>
      </c>
    </row>
    <row r="648" spans="2:2" customFormat="1" x14ac:dyDescent="0.3">
      <c r="B648" s="3">
        <f t="shared" si="15"/>
        <v>290</v>
      </c>
    </row>
    <row r="649" spans="2:2" customFormat="1" x14ac:dyDescent="0.3">
      <c r="B649" s="3">
        <f t="shared" si="15"/>
        <v>291</v>
      </c>
    </row>
    <row r="650" spans="2:2" customFormat="1" x14ac:dyDescent="0.3">
      <c r="B650" s="3">
        <f t="shared" si="15"/>
        <v>292</v>
      </c>
    </row>
    <row r="651" spans="2:2" customFormat="1" x14ac:dyDescent="0.3">
      <c r="B651" s="3">
        <f t="shared" si="15"/>
        <v>293</v>
      </c>
    </row>
    <row r="652" spans="2:2" customFormat="1" x14ac:dyDescent="0.3">
      <c r="B652" s="3">
        <f t="shared" si="15"/>
        <v>294</v>
      </c>
    </row>
    <row r="653" spans="2:2" customFormat="1" x14ac:dyDescent="0.3">
      <c r="B653" s="3">
        <f t="shared" si="15"/>
        <v>295</v>
      </c>
    </row>
    <row r="654" spans="2:2" customFormat="1" x14ac:dyDescent="0.3">
      <c r="B654" s="3">
        <f t="shared" si="15"/>
        <v>296</v>
      </c>
    </row>
    <row r="655" spans="2:2" customFormat="1" x14ac:dyDescent="0.3">
      <c r="B655" s="3">
        <f t="shared" si="15"/>
        <v>297</v>
      </c>
    </row>
    <row r="656" spans="2:2" customFormat="1" x14ac:dyDescent="0.3">
      <c r="B656" s="3">
        <f t="shared" si="15"/>
        <v>298</v>
      </c>
    </row>
    <row r="657" spans="2:2" customFormat="1" x14ac:dyDescent="0.3">
      <c r="B657" s="3">
        <f t="shared" si="15"/>
        <v>299</v>
      </c>
    </row>
    <row r="658" spans="2:2" customFormat="1" x14ac:dyDescent="0.3">
      <c r="B658" s="3">
        <f t="shared" si="15"/>
        <v>300</v>
      </c>
    </row>
    <row r="659" spans="2:2" customFormat="1" x14ac:dyDescent="0.3">
      <c r="B659" s="3">
        <f t="shared" si="15"/>
        <v>301</v>
      </c>
    </row>
    <row r="660" spans="2:2" customFormat="1" x14ac:dyDescent="0.3">
      <c r="B660" s="3">
        <f t="shared" si="15"/>
        <v>302</v>
      </c>
    </row>
    <row r="661" spans="2:2" customFormat="1" x14ac:dyDescent="0.3">
      <c r="B661" s="3">
        <f t="shared" si="15"/>
        <v>303</v>
      </c>
    </row>
    <row r="662" spans="2:2" customFormat="1" x14ac:dyDescent="0.3">
      <c r="B662" s="3">
        <f t="shared" si="15"/>
        <v>304</v>
      </c>
    </row>
    <row r="663" spans="2:2" customFormat="1" x14ac:dyDescent="0.3">
      <c r="B663" s="3">
        <f t="shared" si="15"/>
        <v>305</v>
      </c>
    </row>
    <row r="664" spans="2:2" customFormat="1" x14ac:dyDescent="0.3">
      <c r="B664" s="3">
        <f t="shared" si="15"/>
        <v>306</v>
      </c>
    </row>
    <row r="665" spans="2:2" customFormat="1" x14ac:dyDescent="0.3">
      <c r="B665" s="3">
        <f t="shared" si="15"/>
        <v>307</v>
      </c>
    </row>
    <row r="666" spans="2:2" customFormat="1" x14ac:dyDescent="0.3">
      <c r="B666" s="3">
        <f t="shared" si="15"/>
        <v>308</v>
      </c>
    </row>
    <row r="667" spans="2:2" customFormat="1" x14ac:dyDescent="0.3">
      <c r="B667" s="3">
        <f t="shared" si="15"/>
        <v>309</v>
      </c>
    </row>
    <row r="668" spans="2:2" customFormat="1" x14ac:dyDescent="0.3">
      <c r="B668" s="3">
        <f t="shared" si="15"/>
        <v>310</v>
      </c>
    </row>
    <row r="669" spans="2:2" customFormat="1" x14ac:dyDescent="0.3">
      <c r="B669" s="3">
        <f t="shared" si="15"/>
        <v>311</v>
      </c>
    </row>
    <row r="670" spans="2:2" customFormat="1" x14ac:dyDescent="0.3">
      <c r="B670" s="3">
        <f t="shared" si="15"/>
        <v>312</v>
      </c>
    </row>
    <row r="671" spans="2:2" customFormat="1" x14ac:dyDescent="0.3">
      <c r="B671" s="3">
        <f t="shared" si="15"/>
        <v>313</v>
      </c>
    </row>
    <row r="672" spans="2:2" customFormat="1" x14ac:dyDescent="0.3">
      <c r="B672" s="3">
        <f t="shared" si="15"/>
        <v>314</v>
      </c>
    </row>
    <row r="673" spans="2:2" customFormat="1" x14ac:dyDescent="0.3">
      <c r="B673" s="3">
        <f t="shared" si="15"/>
        <v>315</v>
      </c>
    </row>
    <row r="674" spans="2:2" customFormat="1" x14ac:dyDescent="0.3">
      <c r="B674" s="3">
        <f t="shared" si="15"/>
        <v>316</v>
      </c>
    </row>
    <row r="675" spans="2:2" customFormat="1" x14ac:dyDescent="0.3">
      <c r="B675" s="3">
        <f t="shared" si="15"/>
        <v>317</v>
      </c>
    </row>
    <row r="676" spans="2:2" customFormat="1" x14ac:dyDescent="0.3">
      <c r="B676" s="3">
        <f t="shared" si="15"/>
        <v>318</v>
      </c>
    </row>
    <row r="677" spans="2:2" customFormat="1" x14ac:dyDescent="0.3">
      <c r="B677" s="3">
        <f t="shared" si="15"/>
        <v>319</v>
      </c>
    </row>
    <row r="678" spans="2:2" customFormat="1" x14ac:dyDescent="0.3">
      <c r="B678" s="3">
        <f t="shared" si="15"/>
        <v>320</v>
      </c>
    </row>
    <row r="679" spans="2:2" customFormat="1" x14ac:dyDescent="0.3">
      <c r="B679" s="3">
        <f t="shared" si="15"/>
        <v>321</v>
      </c>
    </row>
    <row r="680" spans="2:2" customFormat="1" x14ac:dyDescent="0.3">
      <c r="B680" s="3">
        <f t="shared" si="15"/>
        <v>322</v>
      </c>
    </row>
    <row r="681" spans="2:2" customFormat="1" x14ac:dyDescent="0.3">
      <c r="B681" s="3">
        <f t="shared" ref="B681:B708" si="16">+B680+1</f>
        <v>323</v>
      </c>
    </row>
    <row r="682" spans="2:2" customFormat="1" x14ac:dyDescent="0.3">
      <c r="B682" s="3">
        <f t="shared" si="16"/>
        <v>324</v>
      </c>
    </row>
    <row r="683" spans="2:2" customFormat="1" x14ac:dyDescent="0.3">
      <c r="B683" s="3">
        <f t="shared" si="16"/>
        <v>325</v>
      </c>
    </row>
    <row r="684" spans="2:2" customFormat="1" x14ac:dyDescent="0.3">
      <c r="B684" s="3">
        <f t="shared" si="16"/>
        <v>326</v>
      </c>
    </row>
    <row r="685" spans="2:2" customFormat="1" x14ac:dyDescent="0.3">
      <c r="B685" s="3">
        <f t="shared" si="16"/>
        <v>327</v>
      </c>
    </row>
    <row r="686" spans="2:2" customFormat="1" x14ac:dyDescent="0.3">
      <c r="B686" s="3">
        <f t="shared" si="16"/>
        <v>328</v>
      </c>
    </row>
    <row r="687" spans="2:2" customFormat="1" x14ac:dyDescent="0.3">
      <c r="B687" s="3">
        <f t="shared" si="16"/>
        <v>329</v>
      </c>
    </row>
    <row r="688" spans="2:2" customFormat="1" x14ac:dyDescent="0.3">
      <c r="B688" s="3">
        <f t="shared" si="16"/>
        <v>330</v>
      </c>
    </row>
    <row r="689" spans="2:2" customFormat="1" x14ac:dyDescent="0.3">
      <c r="B689" s="3">
        <f t="shared" si="16"/>
        <v>331</v>
      </c>
    </row>
    <row r="690" spans="2:2" customFormat="1" x14ac:dyDescent="0.3">
      <c r="B690" s="3">
        <f t="shared" si="16"/>
        <v>332</v>
      </c>
    </row>
    <row r="691" spans="2:2" customFormat="1" x14ac:dyDescent="0.3">
      <c r="B691" s="3">
        <f t="shared" si="16"/>
        <v>333</v>
      </c>
    </row>
    <row r="692" spans="2:2" customFormat="1" x14ac:dyDescent="0.3">
      <c r="B692" s="3">
        <f t="shared" si="16"/>
        <v>334</v>
      </c>
    </row>
    <row r="693" spans="2:2" customFormat="1" x14ac:dyDescent="0.3">
      <c r="B693" s="3">
        <f t="shared" si="16"/>
        <v>335</v>
      </c>
    </row>
    <row r="694" spans="2:2" customFormat="1" x14ac:dyDescent="0.3">
      <c r="B694" s="3">
        <f t="shared" si="16"/>
        <v>336</v>
      </c>
    </row>
    <row r="695" spans="2:2" customFormat="1" x14ac:dyDescent="0.3">
      <c r="B695" s="3">
        <f t="shared" si="16"/>
        <v>337</v>
      </c>
    </row>
    <row r="696" spans="2:2" customFormat="1" x14ac:dyDescent="0.3">
      <c r="B696" s="3">
        <f t="shared" si="16"/>
        <v>338</v>
      </c>
    </row>
    <row r="697" spans="2:2" customFormat="1" x14ac:dyDescent="0.3">
      <c r="B697" s="3">
        <f t="shared" si="16"/>
        <v>339</v>
      </c>
    </row>
    <row r="698" spans="2:2" customFormat="1" x14ac:dyDescent="0.3">
      <c r="B698" s="3">
        <f t="shared" si="16"/>
        <v>340</v>
      </c>
    </row>
    <row r="699" spans="2:2" customFormat="1" x14ac:dyDescent="0.3">
      <c r="B699" s="3">
        <f t="shared" si="16"/>
        <v>341</v>
      </c>
    </row>
    <row r="700" spans="2:2" customFormat="1" x14ac:dyDescent="0.3">
      <c r="B700" s="3">
        <f t="shared" si="16"/>
        <v>342</v>
      </c>
    </row>
    <row r="701" spans="2:2" customFormat="1" x14ac:dyDescent="0.3">
      <c r="B701" s="3">
        <f t="shared" si="16"/>
        <v>343</v>
      </c>
    </row>
    <row r="702" spans="2:2" customFormat="1" x14ac:dyDescent="0.3">
      <c r="B702" s="3">
        <f t="shared" si="16"/>
        <v>344</v>
      </c>
    </row>
    <row r="703" spans="2:2" customFormat="1" x14ac:dyDescent="0.3">
      <c r="B703" s="3">
        <f t="shared" si="16"/>
        <v>345</v>
      </c>
    </row>
    <row r="704" spans="2:2" customFormat="1" x14ac:dyDescent="0.3">
      <c r="B704" s="3">
        <f t="shared" si="16"/>
        <v>346</v>
      </c>
    </row>
    <row r="705" spans="2:2" customFormat="1" x14ac:dyDescent="0.3">
      <c r="B705" s="3">
        <f t="shared" si="16"/>
        <v>347</v>
      </c>
    </row>
    <row r="706" spans="2:2" customFormat="1" x14ac:dyDescent="0.3">
      <c r="B706" s="3">
        <f t="shared" si="16"/>
        <v>348</v>
      </c>
    </row>
    <row r="707" spans="2:2" customFormat="1" x14ac:dyDescent="0.3">
      <c r="B707" s="3">
        <f t="shared" si="16"/>
        <v>349</v>
      </c>
    </row>
    <row r="708" spans="2:2" customFormat="1" x14ac:dyDescent="0.3">
      <c r="B708" s="3">
        <f t="shared" si="16"/>
        <v>350</v>
      </c>
    </row>
    <row r="709" spans="2:2" customFormat="1" x14ac:dyDescent="0.3">
      <c r="B709" s="3"/>
    </row>
    <row r="710" spans="2:2" customFormat="1" x14ac:dyDescent="0.3">
      <c r="B710" s="3"/>
    </row>
    <row r="711" spans="2:2" customFormat="1" x14ac:dyDescent="0.3">
      <c r="B711" s="3"/>
    </row>
    <row r="712" spans="2:2" customFormat="1" x14ac:dyDescent="0.3">
      <c r="B712" s="3"/>
    </row>
    <row r="713" spans="2:2" customFormat="1" x14ac:dyDescent="0.3">
      <c r="B713" s="3"/>
    </row>
    <row r="714" spans="2:2" customFormat="1" x14ac:dyDescent="0.3">
      <c r="B714" s="3"/>
    </row>
    <row r="715" spans="2:2" customFormat="1" x14ac:dyDescent="0.3">
      <c r="B715" s="3"/>
    </row>
    <row r="716" spans="2:2" customFormat="1" x14ac:dyDescent="0.3">
      <c r="B716" s="3"/>
    </row>
    <row r="717" spans="2:2" customFormat="1" x14ac:dyDescent="0.3">
      <c r="B717" s="3"/>
    </row>
    <row r="718" spans="2:2" customFormat="1" x14ac:dyDescent="0.3">
      <c r="B718" s="3"/>
    </row>
    <row r="719" spans="2:2" customFormat="1" x14ac:dyDescent="0.3">
      <c r="B719" s="3"/>
    </row>
    <row r="720" spans="2:2" customFormat="1" x14ac:dyDescent="0.3">
      <c r="B720" s="3"/>
    </row>
    <row r="721" spans="2:2" customFormat="1" x14ac:dyDescent="0.3">
      <c r="B721" s="3"/>
    </row>
    <row r="722" spans="2:2" customFormat="1" x14ac:dyDescent="0.3">
      <c r="B722" s="3"/>
    </row>
    <row r="723" spans="2:2" customFormat="1" x14ac:dyDescent="0.3">
      <c r="B723" s="3"/>
    </row>
    <row r="724" spans="2:2" customFormat="1" x14ac:dyDescent="0.3">
      <c r="B724" s="3"/>
    </row>
    <row r="725" spans="2:2" customFormat="1" x14ac:dyDescent="0.3">
      <c r="B725" s="3"/>
    </row>
    <row r="726" spans="2:2" customFormat="1" x14ac:dyDescent="0.3">
      <c r="B726" s="3"/>
    </row>
    <row r="727" spans="2:2" customFormat="1" x14ac:dyDescent="0.3">
      <c r="B727" s="3"/>
    </row>
    <row r="728" spans="2:2" customFormat="1" x14ac:dyDescent="0.3">
      <c r="B728" s="3"/>
    </row>
    <row r="729" spans="2:2" customFormat="1" x14ac:dyDescent="0.3">
      <c r="B729" s="3"/>
    </row>
    <row r="730" spans="2:2" customFormat="1" x14ac:dyDescent="0.3">
      <c r="B730" s="3"/>
    </row>
    <row r="731" spans="2:2" customFormat="1" x14ac:dyDescent="0.3">
      <c r="B731" s="3"/>
    </row>
    <row r="732" spans="2:2" customFormat="1" x14ac:dyDescent="0.3">
      <c r="B732" s="3"/>
    </row>
    <row r="733" spans="2:2" customFormat="1" x14ac:dyDescent="0.3">
      <c r="B733" s="3"/>
    </row>
    <row r="734" spans="2:2" customFormat="1" x14ac:dyDescent="0.3">
      <c r="B734" s="3"/>
    </row>
    <row r="735" spans="2:2" customFormat="1" x14ac:dyDescent="0.3">
      <c r="B735" s="3"/>
    </row>
    <row r="736" spans="2:2" customFormat="1" x14ac:dyDescent="0.3">
      <c r="B736" s="3"/>
    </row>
    <row r="737" spans="2:2" customFormat="1" x14ac:dyDescent="0.3">
      <c r="B737" s="3"/>
    </row>
    <row r="738" spans="2:2" customFormat="1" x14ac:dyDescent="0.3">
      <c r="B738" s="3"/>
    </row>
    <row r="739" spans="2:2" customFormat="1" x14ac:dyDescent="0.3">
      <c r="B739" s="3"/>
    </row>
    <row r="740" spans="2:2" customFormat="1" x14ac:dyDescent="0.3">
      <c r="B740" s="3"/>
    </row>
    <row r="741" spans="2:2" customFormat="1" x14ac:dyDescent="0.3">
      <c r="B741" s="3"/>
    </row>
    <row r="742" spans="2:2" customFormat="1" x14ac:dyDescent="0.3">
      <c r="B742" s="3"/>
    </row>
    <row r="743" spans="2:2" customFormat="1" x14ac:dyDescent="0.3">
      <c r="B743" s="3"/>
    </row>
    <row r="744" spans="2:2" customFormat="1" x14ac:dyDescent="0.3">
      <c r="B744" s="3"/>
    </row>
    <row r="745" spans="2:2" customFormat="1" x14ac:dyDescent="0.3">
      <c r="B745" s="3"/>
    </row>
    <row r="746" spans="2:2" customFormat="1" x14ac:dyDescent="0.3">
      <c r="B746" s="3"/>
    </row>
    <row r="747" spans="2:2" customFormat="1" x14ac:dyDescent="0.3">
      <c r="B747" s="3"/>
    </row>
    <row r="748" spans="2:2" customFormat="1" x14ac:dyDescent="0.3">
      <c r="B748" s="3"/>
    </row>
    <row r="749" spans="2:2" customFormat="1" x14ac:dyDescent="0.3">
      <c r="B749" s="3"/>
    </row>
    <row r="750" spans="2:2" customFormat="1" x14ac:dyDescent="0.3">
      <c r="B750" s="3"/>
    </row>
    <row r="751" spans="2:2" customFormat="1" x14ac:dyDescent="0.3">
      <c r="B751" s="3"/>
    </row>
    <row r="752" spans="2:2" customFormat="1" x14ac:dyDescent="0.3">
      <c r="B752" s="3"/>
    </row>
    <row r="753" spans="2:2" customFormat="1" x14ac:dyDescent="0.3">
      <c r="B753" s="3"/>
    </row>
    <row r="754" spans="2:2" customFormat="1" x14ac:dyDescent="0.3">
      <c r="B754" s="3"/>
    </row>
    <row r="755" spans="2:2" customFormat="1" x14ac:dyDescent="0.3">
      <c r="B755" s="3"/>
    </row>
    <row r="756" spans="2:2" customFormat="1" x14ac:dyDescent="0.3">
      <c r="B756" s="3"/>
    </row>
    <row r="757" spans="2:2" customFormat="1" x14ac:dyDescent="0.3">
      <c r="B757" s="3"/>
    </row>
    <row r="758" spans="2:2" customFormat="1" x14ac:dyDescent="0.3">
      <c r="B758" s="3"/>
    </row>
    <row r="759" spans="2:2" customFormat="1" x14ac:dyDescent="0.3">
      <c r="B759" s="3"/>
    </row>
    <row r="760" spans="2:2" customFormat="1" x14ac:dyDescent="0.3">
      <c r="B760" s="3"/>
    </row>
    <row r="761" spans="2:2" customFormat="1" x14ac:dyDescent="0.3">
      <c r="B761" s="3"/>
    </row>
    <row r="762" spans="2:2" customFormat="1" x14ac:dyDescent="0.3">
      <c r="B762" s="3"/>
    </row>
    <row r="763" spans="2:2" customFormat="1" x14ac:dyDescent="0.3">
      <c r="B763" s="3"/>
    </row>
    <row r="764" spans="2:2" customFormat="1" x14ac:dyDescent="0.3">
      <c r="B764" s="3"/>
    </row>
    <row r="765" spans="2:2" customFormat="1" x14ac:dyDescent="0.3">
      <c r="B765" s="3"/>
    </row>
    <row r="766" spans="2:2" customFormat="1" x14ac:dyDescent="0.3">
      <c r="B766" s="3"/>
    </row>
    <row r="767" spans="2:2" customFormat="1" x14ac:dyDescent="0.3">
      <c r="B767" s="3"/>
    </row>
    <row r="768" spans="2:2" customFormat="1" x14ac:dyDescent="0.3">
      <c r="B768" s="3"/>
    </row>
    <row r="769" spans="2:2" customFormat="1" x14ac:dyDescent="0.3">
      <c r="B769" s="3"/>
    </row>
    <row r="770" spans="2:2" customFormat="1" x14ac:dyDescent="0.3">
      <c r="B770" s="3"/>
    </row>
    <row r="771" spans="2:2" customFormat="1" x14ac:dyDescent="0.3">
      <c r="B771" s="3"/>
    </row>
    <row r="772" spans="2:2" customFormat="1" x14ac:dyDescent="0.3">
      <c r="B772" s="3"/>
    </row>
    <row r="773" spans="2:2" customFormat="1" x14ac:dyDescent="0.3">
      <c r="B773" s="3"/>
    </row>
    <row r="774" spans="2:2" customFormat="1" x14ac:dyDescent="0.3">
      <c r="B774" s="3"/>
    </row>
    <row r="775" spans="2:2" customFormat="1" x14ac:dyDescent="0.3">
      <c r="B775" s="3"/>
    </row>
    <row r="776" spans="2:2" customFormat="1" x14ac:dyDescent="0.3">
      <c r="B776" s="3"/>
    </row>
    <row r="777" spans="2:2" customFormat="1" x14ac:dyDescent="0.3">
      <c r="B777" s="3"/>
    </row>
    <row r="778" spans="2:2" customFormat="1" x14ac:dyDescent="0.3">
      <c r="B778" s="3"/>
    </row>
    <row r="779" spans="2:2" customFormat="1" x14ac:dyDescent="0.3">
      <c r="B779" s="3"/>
    </row>
    <row r="780" spans="2:2" customFormat="1" x14ac:dyDescent="0.3">
      <c r="B780" s="3"/>
    </row>
    <row r="781" spans="2:2" customFormat="1" x14ac:dyDescent="0.3">
      <c r="B781" s="3"/>
    </row>
    <row r="782" spans="2:2" customFormat="1" x14ac:dyDescent="0.3">
      <c r="B782" s="3"/>
    </row>
    <row r="783" spans="2:2" customFormat="1" x14ac:dyDescent="0.3">
      <c r="B783" s="3"/>
    </row>
    <row r="784" spans="2:2" customFormat="1" x14ac:dyDescent="0.3">
      <c r="B784" s="3"/>
    </row>
    <row r="785" spans="2:2" customFormat="1" x14ac:dyDescent="0.3">
      <c r="B785" s="3"/>
    </row>
    <row r="786" spans="2:2" customFormat="1" x14ac:dyDescent="0.3">
      <c r="B786" s="3"/>
    </row>
    <row r="787" spans="2:2" customFormat="1" x14ac:dyDescent="0.3">
      <c r="B787" s="3"/>
    </row>
    <row r="788" spans="2:2" customFormat="1" x14ac:dyDescent="0.3">
      <c r="B788" s="3"/>
    </row>
    <row r="789" spans="2:2" customFormat="1" x14ac:dyDescent="0.3">
      <c r="B789" s="3"/>
    </row>
    <row r="790" spans="2:2" customFormat="1" x14ac:dyDescent="0.3">
      <c r="B790" s="3"/>
    </row>
    <row r="791" spans="2:2" customFormat="1" x14ac:dyDescent="0.3">
      <c r="B791" s="3"/>
    </row>
    <row r="792" spans="2:2" customFormat="1" x14ac:dyDescent="0.3">
      <c r="B792" s="3"/>
    </row>
    <row r="793" spans="2:2" customFormat="1" x14ac:dyDescent="0.3">
      <c r="B793" s="3"/>
    </row>
    <row r="794" spans="2:2" customFormat="1" x14ac:dyDescent="0.3">
      <c r="B794" s="3"/>
    </row>
    <row r="795" spans="2:2" customFormat="1" x14ac:dyDescent="0.3">
      <c r="B795" s="3"/>
    </row>
    <row r="796" spans="2:2" customFormat="1" x14ac:dyDescent="0.3">
      <c r="B796" s="3"/>
    </row>
    <row r="797" spans="2:2" customFormat="1" x14ac:dyDescent="0.3">
      <c r="B797" s="3"/>
    </row>
    <row r="798" spans="2:2" customFormat="1" x14ac:dyDescent="0.3">
      <c r="B798" s="3"/>
    </row>
    <row r="799" spans="2:2" customFormat="1" x14ac:dyDescent="0.3">
      <c r="B799" s="3"/>
    </row>
    <row r="800" spans="2:2" customFormat="1" x14ac:dyDescent="0.3">
      <c r="B800" s="3"/>
    </row>
    <row r="801" spans="2:2" customFormat="1" x14ac:dyDescent="0.3">
      <c r="B801" s="3"/>
    </row>
    <row r="802" spans="2:2" customFormat="1" x14ac:dyDescent="0.3">
      <c r="B802" s="3"/>
    </row>
    <row r="803" spans="2:2" customFormat="1" x14ac:dyDescent="0.3">
      <c r="B803" s="3"/>
    </row>
    <row r="804" spans="2:2" customFormat="1" x14ac:dyDescent="0.3">
      <c r="B804" s="3"/>
    </row>
    <row r="805" spans="2:2" customFormat="1" x14ac:dyDescent="0.3">
      <c r="B805" s="3"/>
    </row>
    <row r="806" spans="2:2" customFormat="1" x14ac:dyDescent="0.3">
      <c r="B806" s="3"/>
    </row>
    <row r="807" spans="2:2" customFormat="1" x14ac:dyDescent="0.3">
      <c r="B807" s="3"/>
    </row>
    <row r="808" spans="2:2" customFormat="1" x14ac:dyDescent="0.3">
      <c r="B808" s="3"/>
    </row>
    <row r="809" spans="2:2" customFormat="1" x14ac:dyDescent="0.3">
      <c r="B809" s="3"/>
    </row>
    <row r="810" spans="2:2" customFormat="1" x14ac:dyDescent="0.3">
      <c r="B810" s="3"/>
    </row>
    <row r="811" spans="2:2" customFormat="1" x14ac:dyDescent="0.3">
      <c r="B811" s="3"/>
    </row>
    <row r="812" spans="2:2" customFormat="1" x14ac:dyDescent="0.3">
      <c r="B812" s="3"/>
    </row>
    <row r="813" spans="2:2" customFormat="1" x14ac:dyDescent="0.3">
      <c r="B813" s="3"/>
    </row>
    <row r="814" spans="2:2" customFormat="1" x14ac:dyDescent="0.3">
      <c r="B814" s="3"/>
    </row>
    <row r="815" spans="2:2" customFormat="1" x14ac:dyDescent="0.3">
      <c r="B815" s="3"/>
    </row>
    <row r="816" spans="2:2" customFormat="1" x14ac:dyDescent="0.3">
      <c r="B816" s="3"/>
    </row>
    <row r="817" spans="2:2" customFormat="1" x14ac:dyDescent="0.3">
      <c r="B817" s="3"/>
    </row>
    <row r="818" spans="2:2" customFormat="1" x14ac:dyDescent="0.3">
      <c r="B818" s="3"/>
    </row>
    <row r="819" spans="2:2" customFormat="1" x14ac:dyDescent="0.3">
      <c r="B819" s="3"/>
    </row>
    <row r="820" spans="2:2" customFormat="1" x14ac:dyDescent="0.3">
      <c r="B820" s="3"/>
    </row>
    <row r="821" spans="2:2" customFormat="1" x14ac:dyDescent="0.3">
      <c r="B821" s="3"/>
    </row>
    <row r="822" spans="2:2" customFormat="1" x14ac:dyDescent="0.3">
      <c r="B822" s="3"/>
    </row>
    <row r="823" spans="2:2" customFormat="1" x14ac:dyDescent="0.3">
      <c r="B823" s="3"/>
    </row>
    <row r="824" spans="2:2" customFormat="1" x14ac:dyDescent="0.3">
      <c r="B824" s="3"/>
    </row>
    <row r="825" spans="2:2" customFormat="1" x14ac:dyDescent="0.3">
      <c r="B825" s="3"/>
    </row>
    <row r="826" spans="2:2" customFormat="1" x14ac:dyDescent="0.3">
      <c r="B826" s="3"/>
    </row>
    <row r="827" spans="2:2" customFormat="1" x14ac:dyDescent="0.3">
      <c r="B827" s="3"/>
    </row>
    <row r="828" spans="2:2" customFormat="1" x14ac:dyDescent="0.3">
      <c r="B828" s="3"/>
    </row>
    <row r="829" spans="2:2" customFormat="1" x14ac:dyDescent="0.3">
      <c r="B829" s="3"/>
    </row>
    <row r="830" spans="2:2" customFormat="1" x14ac:dyDescent="0.3">
      <c r="B830" s="3"/>
    </row>
    <row r="831" spans="2:2" customFormat="1" x14ac:dyDescent="0.3">
      <c r="B831" s="3"/>
    </row>
    <row r="832" spans="2:2" customFormat="1" x14ac:dyDescent="0.3">
      <c r="B832" s="3"/>
    </row>
    <row r="833" spans="2:2" customFormat="1" x14ac:dyDescent="0.3">
      <c r="B833" s="3"/>
    </row>
    <row r="834" spans="2:2" customFormat="1" x14ac:dyDescent="0.3">
      <c r="B834" s="3"/>
    </row>
    <row r="835" spans="2:2" customFormat="1" x14ac:dyDescent="0.3">
      <c r="B835" s="3"/>
    </row>
    <row r="836" spans="2:2" customFormat="1" x14ac:dyDescent="0.3">
      <c r="B836" s="3"/>
    </row>
    <row r="837" spans="2:2" customFormat="1" x14ac:dyDescent="0.3">
      <c r="B837" s="3"/>
    </row>
    <row r="838" spans="2:2" customFormat="1" x14ac:dyDescent="0.3">
      <c r="B838" s="3"/>
    </row>
    <row r="839" spans="2:2" customFormat="1" x14ac:dyDescent="0.3">
      <c r="B839" s="3"/>
    </row>
    <row r="840" spans="2:2" customFormat="1" x14ac:dyDescent="0.3">
      <c r="B840" s="3"/>
    </row>
    <row r="841" spans="2:2" customFormat="1" x14ac:dyDescent="0.3">
      <c r="B841" s="3"/>
    </row>
    <row r="842" spans="2:2" customFormat="1" x14ac:dyDescent="0.3">
      <c r="B842" s="3"/>
    </row>
    <row r="843" spans="2:2" customFormat="1" x14ac:dyDescent="0.3">
      <c r="B843" s="3"/>
    </row>
    <row r="844" spans="2:2" customFormat="1" x14ac:dyDescent="0.3">
      <c r="B844" s="3"/>
    </row>
    <row r="845" spans="2:2" customFormat="1" x14ac:dyDescent="0.3">
      <c r="B845" s="3"/>
    </row>
    <row r="846" spans="2:2" customFormat="1" x14ac:dyDescent="0.3">
      <c r="B846" s="3"/>
    </row>
    <row r="847" spans="2:2" customFormat="1" x14ac:dyDescent="0.3">
      <c r="B847" s="3"/>
    </row>
    <row r="848" spans="2:2" customFormat="1" x14ac:dyDescent="0.3">
      <c r="B848" s="3"/>
    </row>
    <row r="849" spans="2:2" customFormat="1" x14ac:dyDescent="0.3">
      <c r="B849" s="3"/>
    </row>
    <row r="850" spans="2:2" customFormat="1" x14ac:dyDescent="0.3">
      <c r="B850" s="3"/>
    </row>
    <row r="851" spans="2:2" customFormat="1" x14ac:dyDescent="0.3">
      <c r="B851" s="3"/>
    </row>
    <row r="852" spans="2:2" customFormat="1" x14ac:dyDescent="0.3">
      <c r="B852" s="3"/>
    </row>
    <row r="853" spans="2:2" customFormat="1" x14ac:dyDescent="0.3">
      <c r="B853" s="3"/>
    </row>
    <row r="854" spans="2:2" customFormat="1" x14ac:dyDescent="0.3">
      <c r="B854" s="3"/>
    </row>
    <row r="855" spans="2:2" customFormat="1" x14ac:dyDescent="0.3">
      <c r="B855" s="3"/>
    </row>
    <row r="856" spans="2:2" customFormat="1" x14ac:dyDescent="0.3">
      <c r="B856" s="3"/>
    </row>
    <row r="857" spans="2:2" customFormat="1" x14ac:dyDescent="0.3">
      <c r="B857" s="3"/>
    </row>
    <row r="858" spans="2:2" customFormat="1" x14ac:dyDescent="0.3">
      <c r="B858" s="3"/>
    </row>
    <row r="859" spans="2:2" customFormat="1" x14ac:dyDescent="0.3">
      <c r="B859" s="3"/>
    </row>
    <row r="860" spans="2:2" customFormat="1" x14ac:dyDescent="0.3">
      <c r="B860" s="3"/>
    </row>
    <row r="861" spans="2:2" customFormat="1" x14ac:dyDescent="0.3">
      <c r="B861" s="3"/>
    </row>
    <row r="862" spans="2:2" customFormat="1" x14ac:dyDescent="0.3">
      <c r="B862" s="3"/>
    </row>
    <row r="863" spans="2:2" customFormat="1" x14ac:dyDescent="0.3">
      <c r="B863" s="3"/>
    </row>
    <row r="864" spans="2:2" customFormat="1" x14ac:dyDescent="0.3">
      <c r="B864" s="3"/>
    </row>
    <row r="865" spans="2:2" customFormat="1" x14ac:dyDescent="0.3">
      <c r="B865" s="3"/>
    </row>
    <row r="866" spans="2:2" customFormat="1" x14ac:dyDescent="0.3">
      <c r="B866" s="3"/>
    </row>
    <row r="867" spans="2:2" customFormat="1" x14ac:dyDescent="0.3">
      <c r="B867" s="3"/>
    </row>
    <row r="868" spans="2:2" customFormat="1" x14ac:dyDescent="0.3">
      <c r="B868" s="3"/>
    </row>
    <row r="869" spans="2:2" customFormat="1" x14ac:dyDescent="0.3">
      <c r="B869" s="3"/>
    </row>
    <row r="870" spans="2:2" customFormat="1" x14ac:dyDescent="0.3">
      <c r="B870" s="3"/>
    </row>
    <row r="871" spans="2:2" customFormat="1" x14ac:dyDescent="0.3">
      <c r="B871" s="3"/>
    </row>
    <row r="872" spans="2:2" customFormat="1" x14ac:dyDescent="0.3">
      <c r="B872" s="3"/>
    </row>
    <row r="873" spans="2:2" customFormat="1" x14ac:dyDescent="0.3">
      <c r="B873" s="3"/>
    </row>
    <row r="874" spans="2:2" customFormat="1" x14ac:dyDescent="0.3">
      <c r="B874" s="3"/>
    </row>
    <row r="875" spans="2:2" customFormat="1" x14ac:dyDescent="0.3">
      <c r="B875" s="3"/>
    </row>
    <row r="876" spans="2:2" customFormat="1" x14ac:dyDescent="0.3">
      <c r="B876" s="3"/>
    </row>
    <row r="877" spans="2:2" customFormat="1" x14ac:dyDescent="0.3">
      <c r="B877" s="3"/>
    </row>
    <row r="878" spans="2:2" customFormat="1" x14ac:dyDescent="0.3">
      <c r="B878" s="3"/>
    </row>
    <row r="879" spans="2:2" customFormat="1" x14ac:dyDescent="0.3">
      <c r="B879" s="3"/>
    </row>
    <row r="880" spans="2:2" customFormat="1" x14ac:dyDescent="0.3">
      <c r="B880" s="3"/>
    </row>
    <row r="881" spans="2:2" customFormat="1" x14ac:dyDescent="0.3">
      <c r="B881" s="3"/>
    </row>
    <row r="882" spans="2:2" customFormat="1" x14ac:dyDescent="0.3">
      <c r="B882" s="3"/>
    </row>
    <row r="883" spans="2:2" customFormat="1" x14ac:dyDescent="0.3">
      <c r="B883" s="3"/>
    </row>
    <row r="884" spans="2:2" customFormat="1" x14ac:dyDescent="0.3">
      <c r="B884" s="3"/>
    </row>
    <row r="885" spans="2:2" customFormat="1" x14ac:dyDescent="0.3">
      <c r="B885" s="3"/>
    </row>
    <row r="886" spans="2:2" customFormat="1" x14ac:dyDescent="0.3">
      <c r="B886" s="3"/>
    </row>
    <row r="887" spans="2:2" customFormat="1" x14ac:dyDescent="0.3">
      <c r="B887" s="3"/>
    </row>
    <row r="888" spans="2:2" customFormat="1" x14ac:dyDescent="0.3">
      <c r="B888" s="3"/>
    </row>
    <row r="889" spans="2:2" customFormat="1" x14ac:dyDescent="0.3">
      <c r="B889" s="3"/>
    </row>
    <row r="890" spans="2:2" customFormat="1" x14ac:dyDescent="0.3">
      <c r="B890" s="3"/>
    </row>
    <row r="891" spans="2:2" customFormat="1" x14ac:dyDescent="0.3">
      <c r="B891" s="3"/>
    </row>
    <row r="892" spans="2:2" customFormat="1" x14ac:dyDescent="0.3">
      <c r="B892" s="3"/>
    </row>
    <row r="893" spans="2:2" customFormat="1" x14ac:dyDescent="0.3">
      <c r="B893" s="3"/>
    </row>
    <row r="894" spans="2:2" customFormat="1" x14ac:dyDescent="0.3">
      <c r="B894" s="3"/>
    </row>
    <row r="895" spans="2:2" customFormat="1" x14ac:dyDescent="0.3">
      <c r="B895" s="3"/>
    </row>
    <row r="896" spans="2:2" customFormat="1" x14ac:dyDescent="0.3">
      <c r="B896" s="3"/>
    </row>
    <row r="897" spans="2:2" customFormat="1" x14ac:dyDescent="0.3">
      <c r="B897" s="3"/>
    </row>
    <row r="898" spans="2:2" customFormat="1" x14ac:dyDescent="0.3">
      <c r="B898" s="3"/>
    </row>
    <row r="899" spans="2:2" customFormat="1" x14ac:dyDescent="0.3">
      <c r="B899" s="3"/>
    </row>
    <row r="900" spans="2:2" customFormat="1" x14ac:dyDescent="0.3">
      <c r="B900" s="3"/>
    </row>
    <row r="901" spans="2:2" customFormat="1" x14ac:dyDescent="0.3">
      <c r="B901" s="3"/>
    </row>
    <row r="902" spans="2:2" customFormat="1" x14ac:dyDescent="0.3">
      <c r="B902" s="3"/>
    </row>
    <row r="903" spans="2:2" customFormat="1" x14ac:dyDescent="0.3">
      <c r="B903" s="3"/>
    </row>
    <row r="904" spans="2:2" customFormat="1" x14ac:dyDescent="0.3">
      <c r="B904" s="3"/>
    </row>
    <row r="905" spans="2:2" customFormat="1" x14ac:dyDescent="0.3">
      <c r="B905" s="3"/>
    </row>
    <row r="906" spans="2:2" customFormat="1" x14ac:dyDescent="0.3">
      <c r="B906" s="3"/>
    </row>
    <row r="907" spans="2:2" customFormat="1" x14ac:dyDescent="0.3">
      <c r="B907" s="3"/>
    </row>
    <row r="908" spans="2:2" customFormat="1" x14ac:dyDescent="0.3">
      <c r="B908" s="3"/>
    </row>
    <row r="909" spans="2:2" customFormat="1" x14ac:dyDescent="0.3">
      <c r="B909" s="3"/>
    </row>
    <row r="910" spans="2:2" customFormat="1" x14ac:dyDescent="0.3">
      <c r="B910" s="3"/>
    </row>
    <row r="911" spans="2:2" customFormat="1" x14ac:dyDescent="0.3">
      <c r="B911" s="3"/>
    </row>
    <row r="912" spans="2:2" customFormat="1" x14ac:dyDescent="0.3">
      <c r="B912" s="3"/>
    </row>
    <row r="913" spans="2:2" customFormat="1" x14ac:dyDescent="0.3">
      <c r="B913" s="3"/>
    </row>
    <row r="914" spans="2:2" customFormat="1" x14ac:dyDescent="0.3">
      <c r="B914" s="3"/>
    </row>
    <row r="915" spans="2:2" customFormat="1" x14ac:dyDescent="0.3">
      <c r="B915" s="3"/>
    </row>
    <row r="916" spans="2:2" customFormat="1" x14ac:dyDescent="0.3">
      <c r="B916" s="3"/>
    </row>
    <row r="917" spans="2:2" customFormat="1" x14ac:dyDescent="0.3">
      <c r="B917" s="3"/>
    </row>
    <row r="918" spans="2:2" customFormat="1" x14ac:dyDescent="0.3">
      <c r="B918" s="3"/>
    </row>
    <row r="919" spans="2:2" customFormat="1" x14ac:dyDescent="0.3">
      <c r="B919" s="3"/>
    </row>
    <row r="920" spans="2:2" customFormat="1" x14ac:dyDescent="0.3">
      <c r="B920" s="3"/>
    </row>
    <row r="921" spans="2:2" customFormat="1" x14ac:dyDescent="0.3">
      <c r="B921" s="3"/>
    </row>
    <row r="922" spans="2:2" customFormat="1" x14ac:dyDescent="0.3">
      <c r="B922" s="3"/>
    </row>
    <row r="923" spans="2:2" customFormat="1" x14ac:dyDescent="0.3">
      <c r="B923" s="3"/>
    </row>
    <row r="924" spans="2:2" customFormat="1" x14ac:dyDescent="0.3">
      <c r="B924" s="3"/>
    </row>
  </sheetData>
  <mergeCells count="3">
    <mergeCell ref="B1:G1"/>
    <mergeCell ref="B2:K2"/>
    <mergeCell ref="B356:G356"/>
  </mergeCells>
  <conditionalFormatting sqref="N11:AM11 N20:AM20">
    <cfRule type="cellIs" dxfId="6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AN337"/>
  <sheetViews>
    <sheetView tabSelected="1" workbookViewId="0">
      <pane ySplit="3" topLeftCell="A20" activePane="bottomLeft" state="frozen"/>
      <selection activeCell="N2" sqref="N2"/>
      <selection pane="bottomLeft" activeCell="D41" sqref="D41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6" max="6" width="18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40" ht="30.75" customHeight="1" x14ac:dyDescent="0.35">
      <c r="B1" s="72" t="s">
        <v>1017</v>
      </c>
      <c r="C1" s="72"/>
      <c r="D1" s="72"/>
      <c r="E1" s="72"/>
      <c r="F1" s="72"/>
      <c r="G1" s="72"/>
      <c r="H1" s="50"/>
      <c r="I1" s="48"/>
      <c r="N1" s="45" t="s">
        <v>1015</v>
      </c>
    </row>
    <row r="2" spans="1:40" x14ac:dyDescent="0.3">
      <c r="B2" s="70" t="s">
        <v>1030</v>
      </c>
      <c r="C2" s="70"/>
      <c r="D2" s="70"/>
      <c r="E2" s="70"/>
      <c r="F2" s="70"/>
      <c r="G2" s="70"/>
      <c r="H2" s="70"/>
      <c r="I2" s="70"/>
      <c r="N2" s="45"/>
    </row>
    <row r="3" spans="1:40" x14ac:dyDescent="0.3">
      <c r="A3" s="26" t="s">
        <v>481</v>
      </c>
      <c r="B3" s="6" t="s">
        <v>212</v>
      </c>
      <c r="C3" s="6" t="s">
        <v>214</v>
      </c>
      <c r="D3" s="6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11" t="s">
        <v>215</v>
      </c>
      <c r="K3" s="6" t="s">
        <v>564</v>
      </c>
      <c r="M3" s="64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6"/>
      <c r="AE3" s="66"/>
      <c r="AF3" s="66"/>
      <c r="AG3" s="66"/>
      <c r="AH3" s="67"/>
      <c r="AI3" s="67"/>
      <c r="AJ3" s="67"/>
      <c r="AK3" s="67"/>
      <c r="AL3" s="67"/>
      <c r="AM3" s="67"/>
      <c r="AN3" s="64"/>
    </row>
    <row r="4" spans="1:40" x14ac:dyDescent="0.3">
      <c r="A4" t="str">
        <f>+K4</f>
        <v>TON  1</v>
      </c>
      <c r="B4">
        <v>1</v>
      </c>
      <c r="C4" s="1">
        <v>464</v>
      </c>
      <c r="D4" s="27" t="s">
        <v>1507</v>
      </c>
      <c r="E4" s="1" t="str">
        <f>+VLOOKUP($C4,MasterData!$B$4:$K$1003,2,"false")</f>
        <v>Nicole</v>
      </c>
      <c r="F4" s="1" t="str">
        <f>+VLOOKUP($C4,MasterData!$B$4:$K$1003,3,"false")</f>
        <v>Taylor</v>
      </c>
      <c r="G4" s="1" t="str">
        <f>+VLOOKUP($C4,MasterData!$B$4:$K$1003,4,"false")</f>
        <v>TON</v>
      </c>
      <c r="H4" s="1" t="str">
        <f>+VLOOKUP($C4,MasterData!$B$4:$K$1003,5,"false")</f>
        <v>Sen</v>
      </c>
      <c r="I4" s="3" t="str">
        <f>+VLOOKUP($C4,MasterData!$B$4:$K$1003,6,"false")</f>
        <v>F</v>
      </c>
      <c r="J4" s="31" t="str">
        <f>TEXT(SUMPRODUCT(--(G4=$G$4:$G$598),--(B4&gt;$B$4:$B$598))+1,0)</f>
        <v>1</v>
      </c>
      <c r="K4" s="1" t="str">
        <f>+G4&amp;"  "&amp;J4</f>
        <v>TON  1</v>
      </c>
      <c r="M4" s="64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4"/>
    </row>
    <row r="5" spans="1:40" x14ac:dyDescent="0.3">
      <c r="A5" t="str">
        <f t="shared" ref="A5:A9" si="0">+K5</f>
        <v>HAS  1</v>
      </c>
      <c r="B5">
        <f>+B4+1</f>
        <v>2</v>
      </c>
      <c r="C5" s="1">
        <v>497</v>
      </c>
      <c r="D5" s="27" t="s">
        <v>1281</v>
      </c>
      <c r="E5" s="1" t="str">
        <f>+VLOOKUP($C5,MasterData!$B$4:$K$1003,2,"false")</f>
        <v>Grace</v>
      </c>
      <c r="F5" s="1" t="str">
        <f>+VLOOKUP($C5,MasterData!$B$4:$K$1003,3,"false")</f>
        <v>Baker</v>
      </c>
      <c r="G5" s="1" t="str">
        <f>+VLOOKUP($C5,MasterData!$B$4:$K$1003,4,"false")</f>
        <v>HAS</v>
      </c>
      <c r="H5" s="1" t="str">
        <f>+VLOOKUP($C5,MasterData!$B$4:$K$1003,5,"false")</f>
        <v>Sen</v>
      </c>
      <c r="I5" s="3" t="str">
        <f>+VLOOKUP($C5,MasterData!$B$4:$K$1003,6,"false")</f>
        <v>F</v>
      </c>
      <c r="J5" s="31" t="str">
        <f t="shared" ref="J5:J9" si="1">TEXT(SUMPRODUCT(--(G5=$G$4:$G$598),--(B5&gt;$B$4:$B$598))+1,0)</f>
        <v>1</v>
      </c>
      <c r="K5" s="1" t="str">
        <f t="shared" ref="K5:K9" si="2">+G5&amp;"  "&amp;J5</f>
        <v>HAS  1</v>
      </c>
      <c r="M5" s="64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4"/>
    </row>
    <row r="6" spans="1:40" x14ac:dyDescent="0.3">
      <c r="A6" t="str">
        <f t="shared" si="0"/>
        <v>LEW  1</v>
      </c>
      <c r="B6">
        <f t="shared" ref="B6:B57" si="3">+B5+1</f>
        <v>3</v>
      </c>
      <c r="C6" s="1">
        <v>476</v>
      </c>
      <c r="D6" s="27" t="s">
        <v>1509</v>
      </c>
      <c r="E6" s="1" t="str">
        <f>+VLOOKUP($C6,MasterData!$B$4:$K$1003,2,"false")</f>
        <v>Darja</v>
      </c>
      <c r="F6" s="1" t="str">
        <f>+VLOOKUP($C6,MasterData!$B$4:$K$1003,3,"false")</f>
        <v>Knotkova-Hanley</v>
      </c>
      <c r="G6" s="1" t="str">
        <f>+VLOOKUP($C6,MasterData!$B$4:$K$1003,4,"false")</f>
        <v>LEW</v>
      </c>
      <c r="H6" s="1" t="str">
        <f>+VLOOKUP($C6,MasterData!$B$4:$K$1003,5,"false")</f>
        <v>Sen</v>
      </c>
      <c r="I6" s="3" t="str">
        <f>+VLOOKUP($C6,MasterData!$B$4:$K$1003,6,"false")</f>
        <v>F</v>
      </c>
      <c r="J6" s="31" t="str">
        <f t="shared" si="1"/>
        <v>1</v>
      </c>
      <c r="K6" s="1" t="str">
        <f t="shared" si="2"/>
        <v>LEW  1</v>
      </c>
      <c r="M6" s="64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4"/>
    </row>
    <row r="7" spans="1:40" x14ac:dyDescent="0.3">
      <c r="A7" t="str">
        <f t="shared" si="0"/>
        <v>HAS  2</v>
      </c>
      <c r="B7">
        <f t="shared" si="3"/>
        <v>4</v>
      </c>
      <c r="C7" s="1">
        <v>470</v>
      </c>
      <c r="D7" s="27" t="s">
        <v>1510</v>
      </c>
      <c r="E7" s="1" t="str">
        <f>+VLOOKUP($C7,MasterData!$B$4:$K$1003,2,"false")</f>
        <v>Eileen</v>
      </c>
      <c r="F7" s="1" t="str">
        <f>+VLOOKUP($C7,MasterData!$B$4:$K$1003,3,"false")</f>
        <v>Beach</v>
      </c>
      <c r="G7" s="1" t="str">
        <f>+VLOOKUP($C7,MasterData!$B$4:$K$1003,4,"false")</f>
        <v>HAS</v>
      </c>
      <c r="H7" s="1" t="str">
        <f>+VLOOKUP($C7,MasterData!$B$4:$K$1003,5,"false")</f>
        <v>Sen</v>
      </c>
      <c r="I7" s="3" t="str">
        <f>+VLOOKUP($C7,MasterData!$B$4:$K$1003,6,"false")</f>
        <v>F</v>
      </c>
      <c r="J7" s="31" t="str">
        <f t="shared" si="1"/>
        <v>2</v>
      </c>
      <c r="K7" s="1" t="str">
        <f t="shared" si="2"/>
        <v>HAS  2</v>
      </c>
      <c r="M7" s="64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4"/>
    </row>
    <row r="8" spans="1:40" x14ac:dyDescent="0.3">
      <c r="A8" t="str">
        <f t="shared" si="0"/>
        <v>HAI  1</v>
      </c>
      <c r="B8">
        <f t="shared" si="3"/>
        <v>5</v>
      </c>
      <c r="C8" s="1">
        <v>315</v>
      </c>
      <c r="D8" s="27" t="s">
        <v>1511</v>
      </c>
      <c r="E8" s="1" t="str">
        <f>+VLOOKUP($C8,MasterData!$B$4:$K$1003,2,"false")</f>
        <v>Rachel</v>
      </c>
      <c r="F8" s="1" t="str">
        <f>+VLOOKUP($C8,MasterData!$B$4:$K$1003,3,"false")</f>
        <v>Hillman</v>
      </c>
      <c r="G8" s="1" t="str">
        <f>+VLOOKUP($C8,MasterData!$B$4:$K$1003,4,"false")</f>
        <v>HAI</v>
      </c>
      <c r="H8" s="1" t="str">
        <f>+VLOOKUP($C8,MasterData!$B$4:$K$1003,5,"false")</f>
        <v>Sen</v>
      </c>
      <c r="I8" s="3" t="str">
        <f>+VLOOKUP($C8,MasterData!$B$4:$K$1003,6,"false")</f>
        <v>F</v>
      </c>
      <c r="J8" s="31" t="str">
        <f t="shared" si="1"/>
        <v>1</v>
      </c>
      <c r="K8" s="1" t="str">
        <f t="shared" si="2"/>
        <v>HAI  1</v>
      </c>
      <c r="M8" s="64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4"/>
    </row>
    <row r="9" spans="1:40" x14ac:dyDescent="0.3">
      <c r="A9" t="str">
        <f t="shared" si="0"/>
        <v>HY  1</v>
      </c>
      <c r="B9">
        <f t="shared" si="3"/>
        <v>6</v>
      </c>
      <c r="C9" s="1">
        <v>503</v>
      </c>
      <c r="D9" s="27" t="s">
        <v>1284</v>
      </c>
      <c r="E9" s="1" t="str">
        <f>+VLOOKUP($C9,MasterData!$B$4:$K$1003,2,"false")</f>
        <v>Rachael</v>
      </c>
      <c r="F9" s="1" t="str">
        <f>+VLOOKUP($C9,MasterData!$B$4:$K$1003,3,"false")</f>
        <v>Mulvey</v>
      </c>
      <c r="G9" s="1" t="str">
        <f>+VLOOKUP($C9,MasterData!$B$4:$K$1003,4,"false")</f>
        <v>HY</v>
      </c>
      <c r="H9" s="1" t="str">
        <f>+VLOOKUP($C9,MasterData!$B$4:$K$1003,5,"false")</f>
        <v>Sen</v>
      </c>
      <c r="I9" s="3" t="str">
        <f>+VLOOKUP($C9,MasterData!$B$4:$K$1003,6,"false")</f>
        <v>F</v>
      </c>
      <c r="J9" s="31" t="str">
        <f t="shared" si="1"/>
        <v>1</v>
      </c>
      <c r="K9" s="1" t="str">
        <f t="shared" si="2"/>
        <v>HY  1</v>
      </c>
      <c r="M9" s="64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4"/>
    </row>
    <row r="10" spans="1:40" x14ac:dyDescent="0.3">
      <c r="A10" t="str">
        <f t="shared" ref="A10" si="4">+K10</f>
        <v>LEW  2</v>
      </c>
      <c r="B10">
        <f t="shared" si="3"/>
        <v>7</v>
      </c>
      <c r="C10" s="1">
        <v>473</v>
      </c>
      <c r="D10" s="27" t="s">
        <v>1512</v>
      </c>
      <c r="E10" s="1" t="str">
        <f>+VLOOKUP($C10,MasterData!$B$4:$K$1003,2,"false")</f>
        <v>Lizzie</v>
      </c>
      <c r="F10" s="1" t="str">
        <f>+VLOOKUP($C10,MasterData!$B$4:$K$1003,3,"false")</f>
        <v>Keep</v>
      </c>
      <c r="G10" s="1" t="str">
        <f>+VLOOKUP($C10,MasterData!$B$4:$K$1003,4,"false")</f>
        <v>LEW</v>
      </c>
      <c r="H10" s="1" t="str">
        <f>+VLOOKUP($C10,MasterData!$B$4:$K$1003,5,"false")</f>
        <v>Sen</v>
      </c>
      <c r="I10" s="3" t="str">
        <f>+VLOOKUP($C10,MasterData!$B$4:$K$1003,6,"false")</f>
        <v>F</v>
      </c>
      <c r="J10" s="31" t="str">
        <f t="shared" ref="J10" si="5">TEXT(SUMPRODUCT(--(G10=$G$4:$G$598),--(B10&gt;$B$4:$B$598))+1,0)</f>
        <v>2</v>
      </c>
      <c r="K10" s="1" t="str">
        <f t="shared" ref="K10" si="6">+G10&amp;"  "&amp;J10</f>
        <v>LEW  2</v>
      </c>
      <c r="M10" s="65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4"/>
    </row>
    <row r="11" spans="1:40" x14ac:dyDescent="0.3">
      <c r="A11" t="str">
        <f t="shared" ref="A11" si="7">+K11</f>
        <v>TON  2</v>
      </c>
      <c r="B11">
        <f t="shared" si="3"/>
        <v>8</v>
      </c>
      <c r="C11" s="1">
        <v>520</v>
      </c>
      <c r="D11" s="27" t="s">
        <v>1513</v>
      </c>
      <c r="E11" s="1" t="str">
        <f>+VLOOKUP($C11,MasterData!$B$4:$K$1003,2,"false")</f>
        <v>Verity</v>
      </c>
      <c r="F11" s="1" t="str">
        <f>+VLOOKUP($C11,MasterData!$B$4:$K$1003,3,"false")</f>
        <v>Hopkins</v>
      </c>
      <c r="G11" s="1" t="str">
        <f>+VLOOKUP($C11,MasterData!$B$4:$K$1003,4,"false")</f>
        <v>TON</v>
      </c>
      <c r="H11" s="1" t="str">
        <f>+VLOOKUP($C11,MasterData!$B$4:$K$1003,5,"false")</f>
        <v>Sen</v>
      </c>
      <c r="I11" s="3" t="str">
        <f>+VLOOKUP($C11,MasterData!$B$4:$K$1003,6,"false")</f>
        <v>F</v>
      </c>
      <c r="J11" s="31" t="str">
        <f t="shared" ref="J11" si="8">TEXT(SUMPRODUCT(--(G11=$G$4:$G$598),--(B11&gt;$B$4:$B$598))+1,0)</f>
        <v>2</v>
      </c>
      <c r="K11" s="1" t="str">
        <f t="shared" ref="K11" si="9">+G11&amp;"  "&amp;J11</f>
        <v>TON  2</v>
      </c>
      <c r="M11" s="65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4"/>
    </row>
    <row r="12" spans="1:40" x14ac:dyDescent="0.3">
      <c r="A12" t="str">
        <f t="shared" ref="A12:A57" si="10">+K12</f>
        <v>BWT  1</v>
      </c>
      <c r="B12">
        <f t="shared" si="3"/>
        <v>9</v>
      </c>
      <c r="C12" s="1">
        <v>480</v>
      </c>
      <c r="D12" s="27" t="s">
        <v>1514</v>
      </c>
      <c r="E12" s="1" t="str">
        <f>+VLOOKUP($C12,MasterData!$B$4:$K$1003,2,"false")</f>
        <v>Abigail</v>
      </c>
      <c r="F12" s="1" t="str">
        <f>+VLOOKUP($C12,MasterData!$B$4:$K$1003,3,"false")</f>
        <v>Bedwell</v>
      </c>
      <c r="G12" s="1" t="str">
        <f>+VLOOKUP($C12,MasterData!$B$4:$K$1003,4,"false")</f>
        <v>BWT</v>
      </c>
      <c r="H12" s="1" t="str">
        <f>+VLOOKUP($C12,MasterData!$B$4:$K$1003,5,"false")</f>
        <v>Sen</v>
      </c>
      <c r="I12" s="3" t="str">
        <f>+VLOOKUP($C12,MasterData!$B$4:$K$1003,6,"false")</f>
        <v>F</v>
      </c>
      <c r="J12" s="31" t="str">
        <f t="shared" ref="J12:J75" si="11">TEXT(SUMPRODUCT(--(G12=$G$4:$G$598),--(B12&gt;$B$4:$B$598))+1,0)</f>
        <v>1</v>
      </c>
      <c r="K12" s="1" t="str">
        <f t="shared" ref="K12:K75" si="12">+G12&amp;"  "&amp;J12</f>
        <v>BWT  1</v>
      </c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</row>
    <row r="13" spans="1:40" x14ac:dyDescent="0.3">
      <c r="A13" t="str">
        <f t="shared" si="10"/>
        <v>LEW  3</v>
      </c>
      <c r="B13">
        <f t="shared" si="3"/>
        <v>10</v>
      </c>
      <c r="C13" s="1">
        <v>478</v>
      </c>
      <c r="D13" s="27" t="s">
        <v>1515</v>
      </c>
      <c r="E13" s="1" t="str">
        <f>+VLOOKUP($C13,MasterData!$B$4:$K$1003,2,"false")</f>
        <v>Megan</v>
      </c>
      <c r="F13" s="1" t="str">
        <f>+VLOOKUP($C13,MasterData!$B$4:$K$1003,3,"false")</f>
        <v>Taylor</v>
      </c>
      <c r="G13" s="1" t="str">
        <f>+VLOOKUP($C13,MasterData!$B$4:$K$1003,4,"false")</f>
        <v>LEW</v>
      </c>
      <c r="H13" s="1" t="str">
        <f>+VLOOKUP($C13,MasterData!$B$4:$K$1003,5,"false")</f>
        <v>Sen</v>
      </c>
      <c r="I13" s="3" t="str">
        <f>+VLOOKUP($C13,MasterData!$B$4:$K$1003,6,"false")</f>
        <v>F</v>
      </c>
      <c r="J13" s="31" t="str">
        <f t="shared" si="11"/>
        <v>3</v>
      </c>
      <c r="K13" s="1" t="str">
        <f t="shared" si="12"/>
        <v>LEW  3</v>
      </c>
      <c r="M13" s="64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4"/>
    </row>
    <row r="14" spans="1:40" x14ac:dyDescent="0.3">
      <c r="A14" t="str">
        <f t="shared" si="10"/>
        <v>HY  2</v>
      </c>
      <c r="B14">
        <f t="shared" si="3"/>
        <v>11</v>
      </c>
      <c r="C14" s="1">
        <v>515</v>
      </c>
      <c r="D14" s="27" t="s">
        <v>1516</v>
      </c>
      <c r="E14" s="1" t="str">
        <f>+VLOOKUP($C14,MasterData!$B$4:$K$1003,2,"false")</f>
        <v>Stacey</v>
      </c>
      <c r="F14" s="1" t="str">
        <f>+VLOOKUP($C14,MasterData!$B$4:$K$1003,3,"false")</f>
        <v>Clusker</v>
      </c>
      <c r="G14" s="1" t="str">
        <f>+VLOOKUP($C14,MasterData!$B$4:$K$1003,4,"false")</f>
        <v>HY</v>
      </c>
      <c r="H14" s="1" t="str">
        <f>+VLOOKUP($C14,MasterData!$B$4:$K$1003,5,"false")</f>
        <v>Sen</v>
      </c>
      <c r="I14" s="3" t="str">
        <f>+VLOOKUP($C14,MasterData!$B$4:$K$1003,6,"false")</f>
        <v>F</v>
      </c>
      <c r="J14" s="31" t="str">
        <f t="shared" si="11"/>
        <v>2</v>
      </c>
      <c r="K14" s="1" t="str">
        <f t="shared" si="12"/>
        <v>HY  2</v>
      </c>
      <c r="M14" s="64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4"/>
    </row>
    <row r="15" spans="1:40" x14ac:dyDescent="0.3">
      <c r="A15" t="str">
        <f t="shared" si="10"/>
        <v>HY  3</v>
      </c>
      <c r="B15">
        <f t="shared" si="3"/>
        <v>12</v>
      </c>
      <c r="C15" s="1">
        <v>468</v>
      </c>
      <c r="D15" s="27" t="s">
        <v>1517</v>
      </c>
      <c r="E15" s="1" t="str">
        <f>+VLOOKUP($C15,MasterData!$B$4:$K$1003,2,"false")</f>
        <v>Jenna Louise</v>
      </c>
      <c r="F15" s="1" t="str">
        <f>+VLOOKUP($C15,MasterData!$B$4:$K$1003,3,"false")</f>
        <v>French</v>
      </c>
      <c r="G15" s="1" t="str">
        <f>+VLOOKUP($C15,MasterData!$B$4:$K$1003,4,"false")</f>
        <v>HY</v>
      </c>
      <c r="H15" s="1" t="str">
        <f>+VLOOKUP($C15,MasterData!$B$4:$K$1003,5,"false")</f>
        <v>Sen</v>
      </c>
      <c r="I15" s="3" t="str">
        <f>+VLOOKUP($C15,MasterData!$B$4:$K$1003,6,"false")</f>
        <v>F</v>
      </c>
      <c r="J15" s="31" t="str">
        <f t="shared" si="11"/>
        <v>3</v>
      </c>
      <c r="K15" s="1" t="str">
        <f t="shared" si="12"/>
        <v>HY  3</v>
      </c>
      <c r="M15" s="64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4"/>
    </row>
    <row r="16" spans="1:40" x14ac:dyDescent="0.3">
      <c r="A16" t="str">
        <f t="shared" si="10"/>
        <v>EAS  1</v>
      </c>
      <c r="B16">
        <f t="shared" si="3"/>
        <v>13</v>
      </c>
      <c r="C16" s="1">
        <v>496</v>
      </c>
      <c r="D16" s="27" t="s">
        <v>1519</v>
      </c>
      <c r="E16" s="1" t="str">
        <f>+VLOOKUP($C16,MasterData!$B$4:$K$1003,2,"false")</f>
        <v>Jennifer</v>
      </c>
      <c r="F16" s="1" t="str">
        <f>+VLOOKUP($C16,MasterData!$B$4:$K$1003,3,"false")</f>
        <v>Brown</v>
      </c>
      <c r="G16" s="1" t="str">
        <f>+VLOOKUP($C16,MasterData!$B$4:$K$1003,4,"false")</f>
        <v>EAS</v>
      </c>
      <c r="H16" s="1" t="str">
        <f>+VLOOKUP($C16,MasterData!$B$4:$K$1003,5,"false")</f>
        <v>Sen</v>
      </c>
      <c r="I16" s="3" t="str">
        <f>+VLOOKUP($C16,MasterData!$B$4:$K$1003,6,"false")</f>
        <v>F</v>
      </c>
      <c r="J16" s="31" t="str">
        <f t="shared" si="11"/>
        <v>1</v>
      </c>
      <c r="K16" s="1" t="str">
        <f t="shared" si="12"/>
        <v>EAS  1</v>
      </c>
      <c r="M16" s="64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4"/>
    </row>
    <row r="17" spans="1:40" x14ac:dyDescent="0.3">
      <c r="A17" t="str">
        <f t="shared" si="10"/>
        <v>B&amp;H  1</v>
      </c>
      <c r="B17">
        <f t="shared" si="3"/>
        <v>14</v>
      </c>
      <c r="C17" s="1">
        <v>509</v>
      </c>
      <c r="D17" s="27" t="s">
        <v>1520</v>
      </c>
      <c r="E17" s="1" t="str">
        <f>+VLOOKUP($C17,MasterData!$B$4:$K$1003,2,"false")</f>
        <v>Victoria</v>
      </c>
      <c r="F17" s="1" t="str">
        <f>+VLOOKUP($C17,MasterData!$B$4:$K$1003,3,"false")</f>
        <v>Alikhan</v>
      </c>
      <c r="G17" s="1" t="str">
        <f>+VLOOKUP($C17,MasterData!$B$4:$K$1003,4,"false")</f>
        <v>B&amp;H</v>
      </c>
      <c r="H17" s="1" t="str">
        <f>+VLOOKUP($C17,MasterData!$B$4:$K$1003,5,"false")</f>
        <v>Sen</v>
      </c>
      <c r="I17" s="3" t="str">
        <f>+VLOOKUP($C17,MasterData!$B$4:$K$1003,6,"false")</f>
        <v>F</v>
      </c>
      <c r="J17" s="31" t="str">
        <f t="shared" si="11"/>
        <v>1</v>
      </c>
      <c r="K17" s="1" t="str">
        <f t="shared" si="12"/>
        <v>B&amp;H  1</v>
      </c>
      <c r="M17" s="64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4"/>
    </row>
    <row r="18" spans="1:40" x14ac:dyDescent="0.3">
      <c r="A18" t="str">
        <f t="shared" si="10"/>
        <v>BWT  2</v>
      </c>
      <c r="B18">
        <f t="shared" si="3"/>
        <v>15</v>
      </c>
      <c r="C18" s="1">
        <v>490</v>
      </c>
      <c r="D18" s="27" t="s">
        <v>1521</v>
      </c>
      <c r="E18" s="1" t="str">
        <f>+VLOOKUP($C18,MasterData!$B$4:$K$1003,2,"false")</f>
        <v>Lindsay</v>
      </c>
      <c r="F18" s="1" t="str">
        <f>+VLOOKUP($C18,MasterData!$B$4:$K$1003,3,"false")</f>
        <v>Ibbott</v>
      </c>
      <c r="G18" s="1" t="str">
        <f>+VLOOKUP($C18,MasterData!$B$4:$K$1003,4,"false")</f>
        <v>BWT</v>
      </c>
      <c r="H18" s="1" t="str">
        <f>+VLOOKUP($C18,MasterData!$B$4:$K$1003,5,"false")</f>
        <v>Sen</v>
      </c>
      <c r="I18" s="3" t="str">
        <f>+VLOOKUP($C18,MasterData!$B$4:$K$1003,6,"false")</f>
        <v>F</v>
      </c>
      <c r="J18" s="31" t="str">
        <f t="shared" si="11"/>
        <v>2</v>
      </c>
      <c r="K18" s="1" t="str">
        <f t="shared" si="12"/>
        <v>BWT  2</v>
      </c>
      <c r="M18" s="64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4"/>
    </row>
    <row r="19" spans="1:40" x14ac:dyDescent="0.3">
      <c r="A19" t="str">
        <f t="shared" si="10"/>
        <v>PHX  1</v>
      </c>
      <c r="B19">
        <f t="shared" si="3"/>
        <v>16</v>
      </c>
      <c r="C19" s="1">
        <v>483</v>
      </c>
      <c r="D19" s="27" t="s">
        <v>1523</v>
      </c>
      <c r="E19" s="1" t="str">
        <f>+VLOOKUP($C19,MasterData!$B$4:$K$1003,2,"false")</f>
        <v>Sibel</v>
      </c>
      <c r="F19" s="1" t="str">
        <f>+VLOOKUP($C19,MasterData!$B$4:$K$1003,3,"false")</f>
        <v>Latchman</v>
      </c>
      <c r="G19" s="1" t="str">
        <f>+VLOOKUP($C19,MasterData!$B$4:$K$1003,4,"false")</f>
        <v>PHX</v>
      </c>
      <c r="H19" s="1" t="str">
        <f>+VLOOKUP($C19,MasterData!$B$4:$K$1003,5,"false")</f>
        <v>Sen</v>
      </c>
      <c r="I19" s="3" t="str">
        <f>+VLOOKUP($C19,MasterData!$B$4:$K$1003,6,"false")</f>
        <v>F</v>
      </c>
      <c r="J19" s="31" t="str">
        <f t="shared" si="11"/>
        <v>1</v>
      </c>
      <c r="K19" s="1" t="str">
        <f t="shared" si="12"/>
        <v>PHX  1</v>
      </c>
      <c r="M19" s="65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4"/>
    </row>
    <row r="20" spans="1:40" x14ac:dyDescent="0.3">
      <c r="A20" t="str">
        <f t="shared" si="10"/>
        <v>B&amp;H  2</v>
      </c>
      <c r="B20">
        <f t="shared" si="3"/>
        <v>17</v>
      </c>
      <c r="C20" s="1">
        <v>507</v>
      </c>
      <c r="D20" s="27" t="s">
        <v>1524</v>
      </c>
      <c r="E20" s="1" t="str">
        <f>+VLOOKUP($C20,MasterData!$B$4:$K$1003,2,"false")</f>
        <v>Paula</v>
      </c>
      <c r="F20" s="1" t="str">
        <f>+VLOOKUP($C20,MasterData!$B$4:$K$1003,3,"false")</f>
        <v>Blackledge</v>
      </c>
      <c r="G20" s="1" t="str">
        <f>+VLOOKUP($C20,MasterData!$B$4:$K$1003,4,"false")</f>
        <v>B&amp;H</v>
      </c>
      <c r="H20" s="1" t="str">
        <f>+VLOOKUP($C20,MasterData!$B$4:$K$1003,5,"false")</f>
        <v>Sen</v>
      </c>
      <c r="I20" s="3" t="str">
        <f>+VLOOKUP($C20,MasterData!$B$4:$K$1003,6,"false")</f>
        <v>F</v>
      </c>
      <c r="J20" s="31" t="str">
        <f t="shared" si="11"/>
        <v>2</v>
      </c>
      <c r="K20" s="1" t="str">
        <f t="shared" si="12"/>
        <v>B&amp;H  2</v>
      </c>
      <c r="M20" s="65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4"/>
    </row>
    <row r="21" spans="1:40" x14ac:dyDescent="0.3">
      <c r="A21" t="str">
        <f t="shared" si="10"/>
        <v>HY  4</v>
      </c>
      <c r="B21">
        <f t="shared" si="3"/>
        <v>18</v>
      </c>
      <c r="C21" s="1">
        <v>501</v>
      </c>
      <c r="D21" s="27" t="s">
        <v>1526</v>
      </c>
      <c r="E21" s="1" t="str">
        <f>+VLOOKUP($C21,MasterData!$B$4:$K$1003,2,"false")</f>
        <v>Sophie</v>
      </c>
      <c r="F21" s="1" t="str">
        <f>+VLOOKUP($C21,MasterData!$B$4:$K$1003,3,"false")</f>
        <v>McGoldrick</v>
      </c>
      <c r="G21" s="1" t="str">
        <f>+VLOOKUP($C21,MasterData!$B$4:$K$1003,4,"false")</f>
        <v>HY</v>
      </c>
      <c r="H21" s="1" t="str">
        <f>+VLOOKUP($C21,MasterData!$B$4:$K$1003,5,"false")</f>
        <v>Sen</v>
      </c>
      <c r="I21" s="3" t="str">
        <f>+VLOOKUP($C21,MasterData!$B$4:$K$1003,6,"false")</f>
        <v>F</v>
      </c>
      <c r="J21" s="31" t="str">
        <f t="shared" si="11"/>
        <v>4</v>
      </c>
      <c r="K21" s="1" t="str">
        <f t="shared" si="12"/>
        <v>HY  4</v>
      </c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</row>
    <row r="22" spans="1:40" x14ac:dyDescent="0.3">
      <c r="A22" t="str">
        <f t="shared" si="10"/>
        <v>BWT  3</v>
      </c>
      <c r="B22">
        <f t="shared" si="3"/>
        <v>19</v>
      </c>
      <c r="C22" s="1">
        <v>522</v>
      </c>
      <c r="D22" s="27" t="s">
        <v>1527</v>
      </c>
      <c r="E22" s="1" t="str">
        <f>+VLOOKUP($C22,MasterData!$B$4:$K$1003,2,"false")</f>
        <v>Johanna</v>
      </c>
      <c r="F22" s="1" t="str">
        <f>+VLOOKUP($C22,MasterData!$B$4:$K$1003,3,"false")</f>
        <v>Dowle</v>
      </c>
      <c r="G22" s="1" t="str">
        <f>+VLOOKUP($C22,MasterData!$B$4:$K$1003,4,"false")</f>
        <v>BWT</v>
      </c>
      <c r="H22" s="1" t="str">
        <f>+VLOOKUP($C22,MasterData!$B$4:$K$1003,5,"false")</f>
        <v>Sen</v>
      </c>
      <c r="I22" s="3" t="str">
        <f>+VLOOKUP($C22,MasterData!$B$4:$K$1003,6,"false")</f>
        <v>F</v>
      </c>
      <c r="J22" s="31" t="str">
        <f t="shared" si="11"/>
        <v>3</v>
      </c>
      <c r="K22" s="1" t="str">
        <f t="shared" si="12"/>
        <v>BWT  3</v>
      </c>
      <c r="M22" s="64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4"/>
    </row>
    <row r="23" spans="1:40" x14ac:dyDescent="0.3">
      <c r="A23" t="str">
        <f t="shared" si="10"/>
        <v>PHX  2</v>
      </c>
      <c r="B23">
        <f t="shared" si="3"/>
        <v>20</v>
      </c>
      <c r="C23" s="1">
        <v>493</v>
      </c>
      <c r="D23" s="27" t="s">
        <v>1528</v>
      </c>
      <c r="E23" s="1" t="str">
        <f>+VLOOKUP($C23,MasterData!$B$4:$K$1003,2,"false")</f>
        <v>Isabel</v>
      </c>
      <c r="F23" s="1" t="str">
        <f>+VLOOKUP($C23,MasterData!$B$4:$K$1003,3,"false")</f>
        <v>Norris</v>
      </c>
      <c r="G23" s="1" t="str">
        <f>+VLOOKUP($C23,MasterData!$B$4:$K$1003,4,"false")</f>
        <v>PHX</v>
      </c>
      <c r="H23" s="1" t="str">
        <f>+VLOOKUP($C23,MasterData!$B$4:$K$1003,5,"false")</f>
        <v>Sen</v>
      </c>
      <c r="I23" s="3" t="str">
        <f>+VLOOKUP($C23,MasterData!$B$4:$K$1003,6,"false")</f>
        <v>F</v>
      </c>
      <c r="J23" s="31" t="str">
        <f t="shared" si="11"/>
        <v>2</v>
      </c>
      <c r="K23" s="1" t="str">
        <f t="shared" si="12"/>
        <v>PHX  2</v>
      </c>
      <c r="M23" s="64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4"/>
    </row>
    <row r="24" spans="1:40" x14ac:dyDescent="0.3">
      <c r="A24" t="str">
        <f t="shared" si="10"/>
        <v>HAI  2</v>
      </c>
      <c r="B24">
        <f t="shared" si="3"/>
        <v>21</v>
      </c>
      <c r="C24" s="1">
        <v>489</v>
      </c>
      <c r="D24" s="27" t="s">
        <v>1529</v>
      </c>
      <c r="E24" s="1" t="str">
        <f>+VLOOKUP($C24,MasterData!$B$4:$K$1003,2,"false")</f>
        <v>Helen</v>
      </c>
      <c r="F24" s="1" t="str">
        <f>+VLOOKUP($C24,MasterData!$B$4:$K$1003,3,"false")</f>
        <v>O'Sullivan</v>
      </c>
      <c r="G24" s="1" t="str">
        <f>+VLOOKUP($C24,MasterData!$B$4:$K$1003,4,"false")</f>
        <v>HAI</v>
      </c>
      <c r="H24" s="1" t="str">
        <f>+VLOOKUP($C24,MasterData!$B$4:$K$1003,5,"false")</f>
        <v>Sen</v>
      </c>
      <c r="I24" s="3" t="str">
        <f>+VLOOKUP($C24,MasterData!$B$4:$K$1003,6,"false")</f>
        <v>F</v>
      </c>
      <c r="J24" s="31" t="str">
        <f t="shared" si="11"/>
        <v>2</v>
      </c>
      <c r="K24" s="1" t="str">
        <f t="shared" si="12"/>
        <v>HAI  2</v>
      </c>
      <c r="M24" s="64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4"/>
    </row>
    <row r="25" spans="1:40" x14ac:dyDescent="0.3">
      <c r="A25" t="str">
        <f t="shared" si="10"/>
        <v>PHX  3</v>
      </c>
      <c r="B25">
        <f t="shared" si="3"/>
        <v>22</v>
      </c>
      <c r="C25" s="1">
        <v>532</v>
      </c>
      <c r="D25" s="27" t="s">
        <v>1530</v>
      </c>
      <c r="E25" s="1" t="str">
        <f>+VLOOKUP($C25,MasterData!$B$4:$K$1003,2,"false")</f>
        <v>Amy</v>
      </c>
      <c r="F25" s="1" t="str">
        <f>+VLOOKUP($C25,MasterData!$B$4:$K$1003,3,"false")</f>
        <v>Davis</v>
      </c>
      <c r="G25" s="1" t="str">
        <f>+VLOOKUP($C25,MasterData!$B$4:$K$1003,4,"false")</f>
        <v>PHX</v>
      </c>
      <c r="H25" s="1" t="str">
        <f>+VLOOKUP($C25,MasterData!$B$4:$K$1003,5,"false")</f>
        <v>Sen</v>
      </c>
      <c r="I25" s="3" t="str">
        <f>+VLOOKUP($C25,MasterData!$B$4:$K$1003,6,"false")</f>
        <v>F</v>
      </c>
      <c r="J25" s="31" t="str">
        <f t="shared" si="11"/>
        <v>3</v>
      </c>
      <c r="K25" s="1" t="str">
        <f t="shared" si="12"/>
        <v>PHX  3</v>
      </c>
      <c r="M25" s="64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4"/>
    </row>
    <row r="26" spans="1:40" x14ac:dyDescent="0.3">
      <c r="A26" t="str">
        <f t="shared" si="10"/>
        <v>HAS  3</v>
      </c>
      <c r="B26">
        <f t="shared" si="3"/>
        <v>23</v>
      </c>
      <c r="C26" s="1">
        <v>505</v>
      </c>
      <c r="D26" s="27" t="s">
        <v>1530</v>
      </c>
      <c r="E26" s="1" t="str">
        <f>+VLOOKUP($C26,MasterData!$B$4:$K$1003,2,"false")</f>
        <v>Jenna</v>
      </c>
      <c r="F26" s="1" t="str">
        <f>+VLOOKUP($C26,MasterData!$B$4:$K$1003,3,"false")</f>
        <v>Levett</v>
      </c>
      <c r="G26" s="1" t="str">
        <f>+VLOOKUP($C26,MasterData!$B$4:$K$1003,4,"false")</f>
        <v>HAS</v>
      </c>
      <c r="H26" s="1" t="str">
        <f>+VLOOKUP($C26,MasterData!$B$4:$K$1003,5,"false")</f>
        <v>Sen</v>
      </c>
      <c r="I26" s="3" t="str">
        <f>+VLOOKUP($C26,MasterData!$B$4:$K$1003,6,"false")</f>
        <v>F</v>
      </c>
      <c r="J26" s="31" t="str">
        <f t="shared" si="11"/>
        <v>3</v>
      </c>
      <c r="K26" s="1" t="str">
        <f t="shared" si="12"/>
        <v>HAS  3</v>
      </c>
      <c r="M26" s="64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4"/>
    </row>
    <row r="27" spans="1:40" x14ac:dyDescent="0.3">
      <c r="A27" t="str">
        <f t="shared" si="10"/>
        <v>PHX  4</v>
      </c>
      <c r="B27">
        <f t="shared" si="3"/>
        <v>24</v>
      </c>
      <c r="C27" s="1">
        <v>535</v>
      </c>
      <c r="D27" s="27" t="s">
        <v>1531</v>
      </c>
      <c r="E27" s="1" t="str">
        <f>+VLOOKUP($C27,MasterData!$B$4:$K$1003,2,"false")</f>
        <v>Amy</v>
      </c>
      <c r="F27" s="1" t="str">
        <f>+VLOOKUP($C27,MasterData!$B$4:$K$1003,3,"false")</f>
        <v>Gamblin</v>
      </c>
      <c r="G27" s="1" t="str">
        <f>+VLOOKUP($C27,MasterData!$B$4:$K$1003,4,"false")</f>
        <v>PHX</v>
      </c>
      <c r="H27" s="1" t="str">
        <f>+VLOOKUP($C27,MasterData!$B$4:$K$1003,5,"false")</f>
        <v>Sen</v>
      </c>
      <c r="I27" s="3" t="str">
        <f>+VLOOKUP($C27,MasterData!$B$4:$K$1003,6,"false")</f>
        <v>F</v>
      </c>
      <c r="J27" s="31" t="str">
        <f t="shared" si="11"/>
        <v>4</v>
      </c>
      <c r="K27" s="1" t="str">
        <f t="shared" si="12"/>
        <v>PHX  4</v>
      </c>
      <c r="M27" s="64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4"/>
    </row>
    <row r="28" spans="1:40" x14ac:dyDescent="0.3">
      <c r="A28" t="str">
        <f t="shared" si="10"/>
        <v>EAS  2</v>
      </c>
      <c r="B28">
        <f t="shared" si="3"/>
        <v>25</v>
      </c>
      <c r="C28" s="1">
        <v>488</v>
      </c>
      <c r="D28" s="27" t="s">
        <v>1532</v>
      </c>
      <c r="E28" s="1" t="str">
        <f>+VLOOKUP($C28,MasterData!$B$4:$K$1003,2,"false")</f>
        <v>Sian</v>
      </c>
      <c r="F28" s="1" t="str">
        <f>+VLOOKUP($C28,MasterData!$B$4:$K$1003,3,"false")</f>
        <v>Pelling</v>
      </c>
      <c r="G28" s="1" t="str">
        <f>+VLOOKUP($C28,MasterData!$B$4:$K$1003,4,"false")</f>
        <v>EAS</v>
      </c>
      <c r="H28" s="1" t="str">
        <f>+VLOOKUP($C28,MasterData!$B$4:$K$1003,5,"false")</f>
        <v>Sen</v>
      </c>
      <c r="I28" s="3" t="str">
        <f>+VLOOKUP($C28,MasterData!$B$4:$K$1003,6,"false")</f>
        <v>F</v>
      </c>
      <c r="J28" s="31" t="str">
        <f t="shared" si="11"/>
        <v>2</v>
      </c>
      <c r="K28" s="1" t="str">
        <f t="shared" si="12"/>
        <v>EAS  2</v>
      </c>
      <c r="M28" s="65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4"/>
    </row>
    <row r="29" spans="1:40" x14ac:dyDescent="0.3">
      <c r="A29" t="str">
        <f t="shared" si="10"/>
        <v>HAS  4</v>
      </c>
      <c r="B29">
        <f t="shared" si="3"/>
        <v>26</v>
      </c>
      <c r="C29" s="1">
        <v>514</v>
      </c>
      <c r="D29" s="27" t="s">
        <v>1533</v>
      </c>
      <c r="E29" s="1" t="str">
        <f>+VLOOKUP($C29,MasterData!$B$4:$K$1003,2,"false")</f>
        <v>Amy</v>
      </c>
      <c r="F29" s="1" t="str">
        <f>+VLOOKUP($C29,MasterData!$B$4:$K$1003,3,"false")</f>
        <v>Rodway</v>
      </c>
      <c r="G29" s="1" t="str">
        <f>+VLOOKUP($C29,MasterData!$B$4:$K$1003,4,"false")</f>
        <v>HAS</v>
      </c>
      <c r="H29" s="1" t="str">
        <f>+VLOOKUP($C29,MasterData!$B$4:$K$1003,5,"false")</f>
        <v>Sen</v>
      </c>
      <c r="I29" s="3" t="str">
        <f>+VLOOKUP($C29,MasterData!$B$4:$K$1003,6,"false")</f>
        <v>F</v>
      </c>
      <c r="J29" s="31" t="str">
        <f t="shared" si="11"/>
        <v>4</v>
      </c>
      <c r="K29" s="1" t="str">
        <f t="shared" si="12"/>
        <v>HAS  4</v>
      </c>
      <c r="M29" s="65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4"/>
    </row>
    <row r="30" spans="1:40" x14ac:dyDescent="0.3">
      <c r="A30" t="str">
        <f t="shared" si="10"/>
        <v>HY  5</v>
      </c>
      <c r="B30">
        <f t="shared" si="3"/>
        <v>27</v>
      </c>
      <c r="C30" s="1">
        <v>536</v>
      </c>
      <c r="D30" s="27" t="s">
        <v>1535</v>
      </c>
      <c r="E30" s="1" t="str">
        <f>+VLOOKUP($C30,MasterData!$B$4:$K$1003,2,"false")</f>
        <v>MariA</v>
      </c>
      <c r="F30" s="1" t="str">
        <f>+VLOOKUP($C30,MasterData!$B$4:$K$1003,3,"false")</f>
        <v>Mitchell</v>
      </c>
      <c r="G30" s="1" t="str">
        <f>+VLOOKUP($C30,MasterData!$B$4:$K$1003,4,"false")</f>
        <v>HY</v>
      </c>
      <c r="H30" s="1" t="str">
        <f>+VLOOKUP($C30,MasterData!$B$4:$K$1003,5,"false")</f>
        <v>Sen</v>
      </c>
      <c r="I30" s="3" t="str">
        <f>+VLOOKUP($C30,MasterData!$B$4:$K$1003,6,"false")</f>
        <v>F</v>
      </c>
      <c r="J30" s="31" t="str">
        <f t="shared" si="11"/>
        <v>5</v>
      </c>
      <c r="K30" s="1" t="str">
        <f t="shared" si="12"/>
        <v>HY  5</v>
      </c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</row>
    <row r="31" spans="1:40" x14ac:dyDescent="0.3">
      <c r="A31" t="str">
        <f t="shared" si="10"/>
        <v>CHI  1</v>
      </c>
      <c r="B31">
        <f t="shared" si="3"/>
        <v>28</v>
      </c>
      <c r="C31" s="1">
        <v>528</v>
      </c>
      <c r="D31" s="27" t="s">
        <v>1536</v>
      </c>
      <c r="E31" s="1" t="str">
        <f>+VLOOKUP($C31,MasterData!$B$4:$K$1003,2,"false")</f>
        <v>Nadia</v>
      </c>
      <c r="F31" s="1" t="str">
        <f>+VLOOKUP($C31,MasterData!$B$4:$K$1003,3,"false")</f>
        <v>Anderson</v>
      </c>
      <c r="G31" s="1" t="str">
        <f>+VLOOKUP($C31,MasterData!$B$4:$K$1003,4,"false")</f>
        <v>CHI</v>
      </c>
      <c r="H31" s="1" t="str">
        <f>+VLOOKUP($C31,MasterData!$B$4:$K$1003,5,"false")</f>
        <v>Sen</v>
      </c>
      <c r="I31" s="3" t="str">
        <f>+VLOOKUP($C31,MasterData!$B$4:$K$1003,6,"false")</f>
        <v>F</v>
      </c>
      <c r="J31" s="31" t="str">
        <f t="shared" si="11"/>
        <v>1</v>
      </c>
      <c r="K31" s="1" t="str">
        <f t="shared" si="12"/>
        <v>CHI  1</v>
      </c>
      <c r="M31" s="64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4"/>
    </row>
    <row r="32" spans="1:40" x14ac:dyDescent="0.3">
      <c r="A32" t="str">
        <f t="shared" si="10"/>
        <v>HHH  1</v>
      </c>
      <c r="B32">
        <f t="shared" si="3"/>
        <v>29</v>
      </c>
      <c r="C32" s="1">
        <v>517</v>
      </c>
      <c r="D32" s="27" t="s">
        <v>1537</v>
      </c>
      <c r="E32" s="1" t="str">
        <f>+VLOOKUP($C32,MasterData!$B$4:$K$1003,2,"false")</f>
        <v>Samantha</v>
      </c>
      <c r="F32" s="1" t="str">
        <f>+VLOOKUP($C32,MasterData!$B$4:$K$1003,3,"false")</f>
        <v>Ridley</v>
      </c>
      <c r="G32" s="1" t="str">
        <f>+VLOOKUP($C32,MasterData!$B$4:$K$1003,4,"false")</f>
        <v>HHH</v>
      </c>
      <c r="H32" s="1" t="str">
        <f>+VLOOKUP($C32,MasterData!$B$4:$K$1003,5,"false")</f>
        <v>Sen</v>
      </c>
      <c r="I32" s="3" t="str">
        <f>+VLOOKUP($C32,MasterData!$B$4:$K$1003,6,"false")</f>
        <v>F</v>
      </c>
      <c r="J32" s="31" t="str">
        <f t="shared" si="11"/>
        <v>1</v>
      </c>
      <c r="K32" s="1" t="str">
        <f t="shared" si="12"/>
        <v>HHH  1</v>
      </c>
      <c r="M32" s="64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4"/>
    </row>
    <row r="33" spans="1:40" x14ac:dyDescent="0.3">
      <c r="A33" t="str">
        <f t="shared" si="10"/>
        <v>EAS  3</v>
      </c>
      <c r="B33">
        <f t="shared" si="3"/>
        <v>30</v>
      </c>
      <c r="C33" s="1">
        <v>525</v>
      </c>
      <c r="D33" s="27" t="s">
        <v>1538</v>
      </c>
      <c r="E33" s="1" t="str">
        <f>+VLOOKUP($C33,MasterData!$B$4:$K$1003,2,"false")</f>
        <v>Hannah</v>
      </c>
      <c r="F33" s="1" t="str">
        <f>+VLOOKUP($C33,MasterData!$B$4:$K$1003,3,"false")</f>
        <v>Spears</v>
      </c>
      <c r="G33" s="1" t="str">
        <f>+VLOOKUP($C33,MasterData!$B$4:$K$1003,4,"false")</f>
        <v>EAS</v>
      </c>
      <c r="H33" s="1" t="str">
        <f>+VLOOKUP($C33,MasterData!$B$4:$K$1003,5,"false")</f>
        <v>Sen</v>
      </c>
      <c r="I33" s="3" t="str">
        <f>+VLOOKUP($C33,MasterData!$B$4:$K$1003,6,"false")</f>
        <v>F</v>
      </c>
      <c r="J33" s="31" t="str">
        <f t="shared" si="11"/>
        <v>3</v>
      </c>
      <c r="K33" s="1" t="str">
        <f t="shared" si="12"/>
        <v>EAS  3</v>
      </c>
      <c r="M33" s="64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4"/>
    </row>
    <row r="34" spans="1:40" x14ac:dyDescent="0.3">
      <c r="A34" t="str">
        <f t="shared" si="10"/>
        <v>LEW  4</v>
      </c>
      <c r="B34">
        <f t="shared" si="3"/>
        <v>31</v>
      </c>
      <c r="C34" s="1">
        <v>524</v>
      </c>
      <c r="D34" s="27" t="s">
        <v>1539</v>
      </c>
      <c r="E34" s="1" t="str">
        <f>+VLOOKUP($C34,MasterData!$B$4:$K$1003,2,"false")</f>
        <v>Helen</v>
      </c>
      <c r="F34" s="1" t="str">
        <f>+VLOOKUP($C34,MasterData!$B$4:$K$1003,3,"false")</f>
        <v>Bowman</v>
      </c>
      <c r="G34" s="1" t="str">
        <f>+VLOOKUP($C34,MasterData!$B$4:$K$1003,4,"false")</f>
        <v>LEW</v>
      </c>
      <c r="H34" s="1" t="str">
        <f>+VLOOKUP($C34,MasterData!$B$4:$K$1003,5,"false")</f>
        <v>Sen</v>
      </c>
      <c r="I34" s="3" t="str">
        <f>+VLOOKUP($C34,MasterData!$B$4:$K$1003,6,"false")</f>
        <v>F</v>
      </c>
      <c r="J34" s="31" t="str">
        <f t="shared" si="11"/>
        <v>4</v>
      </c>
      <c r="K34" s="1" t="str">
        <f t="shared" si="12"/>
        <v>LEW  4</v>
      </c>
      <c r="M34" s="64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4"/>
    </row>
    <row r="35" spans="1:40" x14ac:dyDescent="0.3">
      <c r="A35" t="str">
        <f t="shared" si="10"/>
        <v>EAS  4</v>
      </c>
      <c r="B35">
        <f t="shared" si="3"/>
        <v>32</v>
      </c>
      <c r="C35" s="1">
        <v>487</v>
      </c>
      <c r="D35" s="27" t="s">
        <v>1540</v>
      </c>
      <c r="E35" s="1" t="str">
        <f>+VLOOKUP($C35,MasterData!$B$4:$K$1003,2,"false")</f>
        <v>Heather</v>
      </c>
      <c r="F35" s="1" t="str">
        <f>+VLOOKUP($C35,MasterData!$B$4:$K$1003,3,"false")</f>
        <v>Jenner</v>
      </c>
      <c r="G35" s="1" t="str">
        <f>+VLOOKUP($C35,MasterData!$B$4:$K$1003,4,"false")</f>
        <v>EAS</v>
      </c>
      <c r="H35" s="1" t="str">
        <f>+VLOOKUP($C35,MasterData!$B$4:$K$1003,5,"false")</f>
        <v>Sen</v>
      </c>
      <c r="I35" s="3" t="str">
        <f>+VLOOKUP($C35,MasterData!$B$4:$K$1003,6,"false")</f>
        <v>F</v>
      </c>
      <c r="J35" s="31" t="str">
        <f t="shared" si="11"/>
        <v>4</v>
      </c>
      <c r="K35" s="1" t="str">
        <f t="shared" si="12"/>
        <v>EAS  4</v>
      </c>
      <c r="M35" s="64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4"/>
    </row>
    <row r="36" spans="1:40" x14ac:dyDescent="0.3">
      <c r="A36" t="str">
        <f t="shared" si="10"/>
        <v>HHH  2</v>
      </c>
      <c r="B36">
        <f t="shared" si="3"/>
        <v>33</v>
      </c>
      <c r="C36" s="1">
        <v>519</v>
      </c>
      <c r="D36" s="27" t="s">
        <v>1541</v>
      </c>
      <c r="E36" s="1" t="str">
        <f>+VLOOKUP($C36,MasterData!$B$4:$K$1003,2,"false")</f>
        <v>Lindsey</v>
      </c>
      <c r="F36" s="1" t="str">
        <f>+VLOOKUP($C36,MasterData!$B$4:$K$1003,3,"false")</f>
        <v>Blain</v>
      </c>
      <c r="G36" s="1" t="str">
        <f>+VLOOKUP($C36,MasterData!$B$4:$K$1003,4,"false")</f>
        <v>HHH</v>
      </c>
      <c r="H36" s="1" t="str">
        <f>+VLOOKUP($C36,MasterData!$B$4:$K$1003,5,"false")</f>
        <v>Sen</v>
      </c>
      <c r="I36" s="3" t="str">
        <f>+VLOOKUP($C36,MasterData!$B$4:$K$1003,6,"false")</f>
        <v>F</v>
      </c>
      <c r="J36" s="31" t="str">
        <f t="shared" si="11"/>
        <v>2</v>
      </c>
      <c r="K36" s="1" t="str">
        <f t="shared" si="12"/>
        <v>HHH  2</v>
      </c>
      <c r="M36" s="64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4"/>
    </row>
    <row r="37" spans="1:40" x14ac:dyDescent="0.3">
      <c r="A37" t="str">
        <f t="shared" si="10"/>
        <v>EAS  5</v>
      </c>
      <c r="B37">
        <f t="shared" si="3"/>
        <v>34</v>
      </c>
      <c r="C37" s="1">
        <v>485</v>
      </c>
      <c r="D37" s="27" t="s">
        <v>1542</v>
      </c>
      <c r="E37" s="1" t="str">
        <f>+VLOOKUP($C37,MasterData!$B$4:$K$1003,2,"false")</f>
        <v>Laura</v>
      </c>
      <c r="F37" s="1" t="str">
        <f>+VLOOKUP($C37,MasterData!$B$4:$K$1003,3,"false")</f>
        <v>Seaman</v>
      </c>
      <c r="G37" s="1" t="str">
        <f>+VLOOKUP($C37,MasterData!$B$4:$K$1003,4,"false")</f>
        <v>EAS</v>
      </c>
      <c r="H37" s="1" t="str">
        <f>+VLOOKUP($C37,MasterData!$B$4:$K$1003,5,"false")</f>
        <v>Sen</v>
      </c>
      <c r="I37" s="3" t="str">
        <f>+VLOOKUP($C37,MasterData!$B$4:$K$1003,6,"false")</f>
        <v>F</v>
      </c>
      <c r="J37" s="31" t="str">
        <f t="shared" si="11"/>
        <v>5</v>
      </c>
      <c r="K37" s="1" t="str">
        <f t="shared" si="12"/>
        <v>EAS  5</v>
      </c>
      <c r="M37" s="65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4"/>
    </row>
    <row r="38" spans="1:40" x14ac:dyDescent="0.3">
      <c r="A38" t="str">
        <f t="shared" si="10"/>
        <v>HHH  3</v>
      </c>
      <c r="B38">
        <f t="shared" si="3"/>
        <v>35</v>
      </c>
      <c r="C38" s="1">
        <v>537</v>
      </c>
      <c r="D38" s="27" t="s">
        <v>1357</v>
      </c>
      <c r="E38" s="1" t="str">
        <f>+VLOOKUP($C38,MasterData!$B$4:$K$1003,2,"false")</f>
        <v>Gemma</v>
      </c>
      <c r="F38" s="1" t="str">
        <f>+VLOOKUP($C38,MasterData!$B$4:$K$1003,3,"false")</f>
        <v>Morgan</v>
      </c>
      <c r="G38" s="1" t="str">
        <f>+VLOOKUP($C38,MasterData!$B$4:$K$1003,4,"false")</f>
        <v>HHH</v>
      </c>
      <c r="H38" s="1" t="str">
        <f>+VLOOKUP($C38,MasterData!$B$4:$K$1003,5,"false")</f>
        <v>Sen</v>
      </c>
      <c r="I38" s="3" t="str">
        <f>+VLOOKUP($C38,MasterData!$B$4:$K$1003,6,"false")</f>
        <v>F</v>
      </c>
      <c r="J38" s="31" t="str">
        <f t="shared" si="11"/>
        <v>3</v>
      </c>
      <c r="K38" s="1" t="str">
        <f t="shared" si="12"/>
        <v>HHH  3</v>
      </c>
      <c r="M38" s="65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4"/>
    </row>
    <row r="39" spans="1:40" x14ac:dyDescent="0.3">
      <c r="A39" t="str">
        <f t="shared" si="10"/>
        <v>PHX  5</v>
      </c>
      <c r="B39">
        <f t="shared" si="3"/>
        <v>36</v>
      </c>
      <c r="C39" s="1">
        <v>494</v>
      </c>
      <c r="D39" s="27" t="s">
        <v>1543</v>
      </c>
      <c r="E39" s="1" t="str">
        <f>+VLOOKUP($C39,MasterData!$B$4:$K$1003,2,"false")</f>
        <v>Valentina</v>
      </c>
      <c r="F39" s="1" t="str">
        <f>+VLOOKUP($C39,MasterData!$B$4:$K$1003,3,"false")</f>
        <v>Avella</v>
      </c>
      <c r="G39" s="1" t="str">
        <f>+VLOOKUP($C39,MasterData!$B$4:$K$1003,4,"false")</f>
        <v>PHX</v>
      </c>
      <c r="H39" s="1" t="str">
        <f>+VLOOKUP($C39,MasterData!$B$4:$K$1003,5,"false")</f>
        <v>Sen</v>
      </c>
      <c r="I39" s="3" t="str">
        <f>+VLOOKUP($C39,MasterData!$B$4:$K$1003,6,"false")</f>
        <v>F</v>
      </c>
      <c r="J39" s="31" t="str">
        <f t="shared" si="11"/>
        <v>5</v>
      </c>
      <c r="K39" s="1" t="str">
        <f t="shared" si="12"/>
        <v>PHX  5</v>
      </c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</row>
    <row r="40" spans="1:40" x14ac:dyDescent="0.3">
      <c r="A40" t="str">
        <f t="shared" si="10"/>
        <v>HAI  3</v>
      </c>
      <c r="B40">
        <f t="shared" si="3"/>
        <v>37</v>
      </c>
      <c r="C40" s="1">
        <v>499</v>
      </c>
      <c r="D40" s="27" t="s">
        <v>1544</v>
      </c>
      <c r="E40" s="1" t="str">
        <f>+VLOOKUP($C40,MasterData!$B$4:$K$1003,2,"false")</f>
        <v>Evgenia</v>
      </c>
      <c r="F40" s="1" t="str">
        <f>+VLOOKUP($C40,MasterData!$B$4:$K$1003,3,"false")</f>
        <v>Katsoni</v>
      </c>
      <c r="G40" s="1" t="str">
        <f>+VLOOKUP($C40,MasterData!$B$4:$K$1003,4,"false")</f>
        <v>HAI</v>
      </c>
      <c r="H40" s="1" t="str">
        <f>+VLOOKUP($C40,MasterData!$B$4:$K$1003,5,"false")</f>
        <v>Sen</v>
      </c>
      <c r="I40" s="3" t="str">
        <f>+VLOOKUP($C40,MasterData!$B$4:$K$1003,6,"false")</f>
        <v>F</v>
      </c>
      <c r="J40" s="31" t="str">
        <f t="shared" si="11"/>
        <v>3</v>
      </c>
      <c r="K40" s="1" t="str">
        <f t="shared" si="12"/>
        <v>HAI  3</v>
      </c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</row>
    <row r="41" spans="1:40" x14ac:dyDescent="0.3">
      <c r="A41" t="str">
        <f t="shared" si="10"/>
        <v>CSS  1</v>
      </c>
      <c r="B41">
        <f t="shared" si="3"/>
        <v>38</v>
      </c>
      <c r="C41" s="1">
        <v>516</v>
      </c>
      <c r="D41" s="27" t="s">
        <v>1360</v>
      </c>
      <c r="E41" s="1" t="str">
        <f>+VLOOKUP($C41,MasterData!$B$4:$K$1003,2,"false")</f>
        <v>Michele</v>
      </c>
      <c r="F41" s="1" t="str">
        <f>+VLOOKUP($C41,MasterData!$B$4:$K$1003,3,"false")</f>
        <v>Nixon</v>
      </c>
      <c r="G41" s="1" t="str">
        <f>+VLOOKUP($C41,MasterData!$B$4:$K$1003,4,"false")</f>
        <v>CSS</v>
      </c>
      <c r="H41" s="1" t="str">
        <f>+VLOOKUP($C41,MasterData!$B$4:$K$1003,5,"false")</f>
        <v>Sen</v>
      </c>
      <c r="I41" s="3" t="str">
        <f>+VLOOKUP($C41,MasterData!$B$4:$K$1003,6,"false")</f>
        <v>F</v>
      </c>
      <c r="J41" s="31" t="str">
        <f t="shared" si="11"/>
        <v>1</v>
      </c>
      <c r="K41" s="1" t="str">
        <f t="shared" si="12"/>
        <v>CSS  1</v>
      </c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</row>
    <row r="42" spans="1:40" x14ac:dyDescent="0.3">
      <c r="A42" t="str">
        <f t="shared" si="10"/>
        <v>HY  6</v>
      </c>
      <c r="B42">
        <f t="shared" si="3"/>
        <v>39</v>
      </c>
      <c r="C42" s="1">
        <v>513</v>
      </c>
      <c r="D42" s="27" t="s">
        <v>1545</v>
      </c>
      <c r="E42" s="1" t="str">
        <f>+VLOOKUP($C42,MasterData!$B$4:$K$1003,2,"false")</f>
        <v>Ivy</v>
      </c>
      <c r="F42" s="1" t="str">
        <f>+VLOOKUP($C42,MasterData!$B$4:$K$1003,3,"false")</f>
        <v>Buckland</v>
      </c>
      <c r="G42" s="1" t="str">
        <f>+VLOOKUP($C42,MasterData!$B$4:$K$1003,4,"false")</f>
        <v>HY</v>
      </c>
      <c r="H42" s="1" t="str">
        <f>+VLOOKUP($C42,MasterData!$B$4:$K$1003,5,"false")</f>
        <v>Sen</v>
      </c>
      <c r="I42" s="3" t="str">
        <f>+VLOOKUP($C42,MasterData!$B$4:$K$1003,6,"false")</f>
        <v>F</v>
      </c>
      <c r="J42" s="31" t="str">
        <f t="shared" si="11"/>
        <v>6</v>
      </c>
      <c r="K42" s="1" t="str">
        <f t="shared" si="12"/>
        <v>HY  6</v>
      </c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</row>
    <row r="43" spans="1:40" x14ac:dyDescent="0.3">
      <c r="A43" t="str">
        <f t="shared" si="10"/>
        <v>HY  7</v>
      </c>
      <c r="B43">
        <f t="shared" si="3"/>
        <v>40</v>
      </c>
      <c r="C43" s="1">
        <v>484</v>
      </c>
      <c r="D43" s="27" t="s">
        <v>1546</v>
      </c>
      <c r="E43" s="1" t="str">
        <f>+VLOOKUP($C43,MasterData!$B$4:$K$1003,2,"false")</f>
        <v>Deborah</v>
      </c>
      <c r="F43" s="1" t="str">
        <f>+VLOOKUP($C43,MasterData!$B$4:$K$1003,3,"false")</f>
        <v>Read</v>
      </c>
      <c r="G43" s="1" t="str">
        <f>+VLOOKUP($C43,MasterData!$B$4:$K$1003,4,"false")</f>
        <v>HY</v>
      </c>
      <c r="H43" s="1" t="str">
        <f>+VLOOKUP($C43,MasterData!$B$4:$K$1003,5,"false")</f>
        <v>Sen</v>
      </c>
      <c r="I43" s="3" t="str">
        <f>+VLOOKUP($C43,MasterData!$B$4:$K$1003,6,"false")</f>
        <v>F</v>
      </c>
      <c r="J43" s="31" t="str">
        <f t="shared" si="11"/>
        <v>7</v>
      </c>
      <c r="K43" s="1" t="str">
        <f t="shared" si="12"/>
        <v>HY  7</v>
      </c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</row>
    <row r="44" spans="1:40" x14ac:dyDescent="0.3">
      <c r="A44" t="str">
        <f t="shared" si="10"/>
        <v>HAI  4</v>
      </c>
      <c r="B44">
        <f t="shared" si="3"/>
        <v>41</v>
      </c>
      <c r="C44" s="1">
        <v>527</v>
      </c>
      <c r="D44" s="27" t="s">
        <v>1547</v>
      </c>
      <c r="E44" s="1" t="str">
        <f>+VLOOKUP($C44,MasterData!$B$4:$K$1003,2,"false")</f>
        <v>Hannah</v>
      </c>
      <c r="F44" s="1" t="str">
        <f>+VLOOKUP($C44,MasterData!$B$4:$K$1003,3,"false")</f>
        <v>Deubert-Chapman</v>
      </c>
      <c r="G44" s="1" t="str">
        <f>+VLOOKUP($C44,MasterData!$B$4:$K$1003,4,"false")</f>
        <v>HAI</v>
      </c>
      <c r="H44" s="1" t="str">
        <f>+VLOOKUP($C44,MasterData!$B$4:$K$1003,5,"false")</f>
        <v>Sen</v>
      </c>
      <c r="I44" s="3" t="str">
        <f>+VLOOKUP($C44,MasterData!$B$4:$K$1003,6,"false")</f>
        <v>F</v>
      </c>
      <c r="J44" s="31" t="str">
        <f t="shared" si="11"/>
        <v>4</v>
      </c>
      <c r="K44" s="1" t="str">
        <f t="shared" si="12"/>
        <v>HAI  4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</row>
    <row r="45" spans="1:40" x14ac:dyDescent="0.3">
      <c r="A45" t="str">
        <f t="shared" si="10"/>
        <v>HAS  5</v>
      </c>
      <c r="B45">
        <f t="shared" si="3"/>
        <v>42</v>
      </c>
      <c r="C45" s="1">
        <v>467</v>
      </c>
      <c r="D45" s="27" t="s">
        <v>1548</v>
      </c>
      <c r="E45" s="1" t="str">
        <f>+VLOOKUP($C45,MasterData!$B$4:$K$1003,2,"false")</f>
        <v>Katie</v>
      </c>
      <c r="F45" s="1" t="str">
        <f>+VLOOKUP($C45,MasterData!$B$4:$K$1003,3,"false")</f>
        <v>Arnold</v>
      </c>
      <c r="G45" s="1" t="str">
        <f>+VLOOKUP($C45,MasterData!$B$4:$K$1003,4,"false")</f>
        <v>HAS</v>
      </c>
      <c r="H45" s="1" t="str">
        <f>+VLOOKUP($C45,MasterData!$B$4:$K$1003,5,"false")</f>
        <v>Sen</v>
      </c>
      <c r="I45" s="3" t="str">
        <f>+VLOOKUP($C45,MasterData!$B$4:$K$1003,6,"false")</f>
        <v>F</v>
      </c>
      <c r="J45" s="31" t="str">
        <f t="shared" si="11"/>
        <v>5</v>
      </c>
      <c r="K45" s="1" t="str">
        <f t="shared" si="12"/>
        <v>HAS  5</v>
      </c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</row>
    <row r="46" spans="1:40" x14ac:dyDescent="0.3">
      <c r="A46" t="str">
        <f t="shared" si="10"/>
        <v>HAS  6</v>
      </c>
      <c r="B46">
        <f t="shared" si="3"/>
        <v>43</v>
      </c>
      <c r="C46" s="1">
        <v>521</v>
      </c>
      <c r="D46" s="27" t="s">
        <v>1549</v>
      </c>
      <c r="E46" s="1" t="str">
        <f>+VLOOKUP($C46,MasterData!$B$4:$K$1003,2,"false")</f>
        <v>Rosy</v>
      </c>
      <c r="F46" s="1" t="str">
        <f>+VLOOKUP($C46,MasterData!$B$4:$K$1003,3,"false")</f>
        <v>Clements</v>
      </c>
      <c r="G46" s="1" t="str">
        <f>+VLOOKUP($C46,MasterData!$B$4:$K$1003,4,"false")</f>
        <v>HAS</v>
      </c>
      <c r="H46" s="1" t="str">
        <f>+VLOOKUP($C46,MasterData!$B$4:$K$1003,5,"false")</f>
        <v>Sen</v>
      </c>
      <c r="I46" s="3" t="str">
        <f>+VLOOKUP($C46,MasterData!$B$4:$K$1003,6,"false")</f>
        <v>F</v>
      </c>
      <c r="J46" s="31" t="str">
        <f t="shared" si="11"/>
        <v>6</v>
      </c>
      <c r="K46" s="1" t="str">
        <f t="shared" si="12"/>
        <v>HAS  6</v>
      </c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</row>
    <row r="47" spans="1:40" x14ac:dyDescent="0.3">
      <c r="A47" t="str">
        <f t="shared" si="10"/>
        <v>HHH  4</v>
      </c>
      <c r="B47">
        <f t="shared" si="3"/>
        <v>44</v>
      </c>
      <c r="C47" s="1">
        <v>495</v>
      </c>
      <c r="D47" s="27" t="s">
        <v>1550</v>
      </c>
      <c r="E47" s="1" t="str">
        <f>+VLOOKUP($C47,MasterData!$B$4:$K$1003,2,"false")</f>
        <v>Katherine</v>
      </c>
      <c r="F47" s="1" t="str">
        <f>+VLOOKUP($C47,MasterData!$B$4:$K$1003,3,"false")</f>
        <v>Buckeridge</v>
      </c>
      <c r="G47" s="1" t="str">
        <f>+VLOOKUP($C47,MasterData!$B$4:$K$1003,4,"false")</f>
        <v>HHH</v>
      </c>
      <c r="H47" s="1" t="str">
        <f>+VLOOKUP($C47,MasterData!$B$4:$K$1003,5,"false")</f>
        <v>Sen</v>
      </c>
      <c r="I47" s="3" t="str">
        <f>+VLOOKUP($C47,MasterData!$B$4:$K$1003,6,"false")</f>
        <v>F</v>
      </c>
      <c r="J47" s="31" t="str">
        <f t="shared" si="11"/>
        <v>4</v>
      </c>
      <c r="K47" s="1" t="str">
        <f t="shared" si="12"/>
        <v>HHH  4</v>
      </c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</row>
    <row r="48" spans="1:40" x14ac:dyDescent="0.3">
      <c r="A48" t="str">
        <f t="shared" si="10"/>
        <v>HHH  5</v>
      </c>
      <c r="B48">
        <f t="shared" si="3"/>
        <v>45</v>
      </c>
      <c r="C48" s="1">
        <v>466</v>
      </c>
      <c r="D48" s="27" t="s">
        <v>1551</v>
      </c>
      <c r="E48" s="1" t="str">
        <f>+VLOOKUP($C48,MasterData!$B$4:$K$1003,2,"false")</f>
        <v>Sarah</v>
      </c>
      <c r="F48" s="1" t="str">
        <f>+VLOOKUP($C48,MasterData!$B$4:$K$1003,3,"false")</f>
        <v>Hamilton</v>
      </c>
      <c r="G48" s="1" t="str">
        <f>+VLOOKUP($C48,MasterData!$B$4:$K$1003,4,"false")</f>
        <v>HHH</v>
      </c>
      <c r="H48" s="1" t="str">
        <f>+VLOOKUP($C48,MasterData!$B$4:$K$1003,5,"false")</f>
        <v>Sen</v>
      </c>
      <c r="I48" s="3" t="str">
        <f>+VLOOKUP($C48,MasterData!$B$4:$K$1003,6,"false")</f>
        <v>F</v>
      </c>
      <c r="J48" s="31" t="str">
        <f t="shared" si="11"/>
        <v>5</v>
      </c>
      <c r="K48" s="1" t="str">
        <f t="shared" si="12"/>
        <v>HHH  5</v>
      </c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</row>
    <row r="49" spans="1:40" x14ac:dyDescent="0.3">
      <c r="A49" t="str">
        <f t="shared" si="10"/>
        <v>GRR  1</v>
      </c>
      <c r="B49">
        <f t="shared" si="3"/>
        <v>46</v>
      </c>
      <c r="C49" s="1">
        <v>530</v>
      </c>
      <c r="D49" s="27" t="s">
        <v>1552</v>
      </c>
      <c r="E49" s="1" t="str">
        <f>+VLOOKUP($C49,MasterData!$B$4:$K$1003,2,"false")</f>
        <v>luisa</v>
      </c>
      <c r="F49" s="1" t="str">
        <f>+VLOOKUP($C49,MasterData!$B$4:$K$1003,3,"false")</f>
        <v>Giammattei</v>
      </c>
      <c r="G49" s="1" t="str">
        <f>+VLOOKUP($C49,MasterData!$B$4:$K$1003,4,"false")</f>
        <v>GRR</v>
      </c>
      <c r="H49" s="1" t="str">
        <f>+VLOOKUP($C49,MasterData!$B$4:$K$1003,5,"false")</f>
        <v>Sen</v>
      </c>
      <c r="I49" s="3" t="str">
        <f>+VLOOKUP($C49,MasterData!$B$4:$K$1003,6,"false")</f>
        <v>F</v>
      </c>
      <c r="J49" s="31" t="str">
        <f t="shared" si="11"/>
        <v>1</v>
      </c>
      <c r="K49" s="1" t="str">
        <f t="shared" si="12"/>
        <v>GRR  1</v>
      </c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</row>
    <row r="50" spans="1:40" x14ac:dyDescent="0.3">
      <c r="A50" t="str">
        <f t="shared" si="10"/>
        <v>HHH  6</v>
      </c>
      <c r="B50">
        <f t="shared" si="3"/>
        <v>47</v>
      </c>
      <c r="C50" s="1">
        <v>526</v>
      </c>
      <c r="D50" s="27" t="s">
        <v>1553</v>
      </c>
      <c r="E50" s="1" t="str">
        <f>+VLOOKUP($C50,MasterData!$B$4:$K$1003,2,"false")</f>
        <v>Jacqueline</v>
      </c>
      <c r="F50" s="1" t="str">
        <f>+VLOOKUP($C50,MasterData!$B$4:$K$1003,3,"false")</f>
        <v>Barnes</v>
      </c>
      <c r="G50" s="1" t="str">
        <f>+VLOOKUP($C50,MasterData!$B$4:$K$1003,4,"false")</f>
        <v>HHH</v>
      </c>
      <c r="H50" s="1" t="str">
        <f>+VLOOKUP($C50,MasterData!$B$4:$K$1003,5,"false")</f>
        <v>Sen</v>
      </c>
      <c r="I50" s="3" t="str">
        <f>+VLOOKUP($C50,MasterData!$B$4:$K$1003,6,"false")</f>
        <v>F</v>
      </c>
      <c r="J50" s="31" t="str">
        <f t="shared" si="11"/>
        <v>6</v>
      </c>
      <c r="K50" s="1" t="str">
        <f t="shared" si="12"/>
        <v>HHH  6</v>
      </c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</row>
    <row r="51" spans="1:40" x14ac:dyDescent="0.3">
      <c r="A51" t="str">
        <f t="shared" si="10"/>
        <v>HAI  5</v>
      </c>
      <c r="B51">
        <f t="shared" si="3"/>
        <v>48</v>
      </c>
      <c r="C51" s="1">
        <v>538</v>
      </c>
      <c r="D51" s="27" t="s">
        <v>1554</v>
      </c>
      <c r="E51" s="1" t="str">
        <f>+VLOOKUP($C51,MasterData!$B$4:$K$1003,2,"false")</f>
        <v>Samantha</v>
      </c>
      <c r="F51" s="1" t="str">
        <f>+VLOOKUP($C51,MasterData!$B$4:$K$1003,3,"false")</f>
        <v>Neame</v>
      </c>
      <c r="G51" s="1" t="str">
        <f>+VLOOKUP($C51,MasterData!$B$4:$K$1003,4,"false")</f>
        <v>HAI</v>
      </c>
      <c r="H51" s="1" t="str">
        <f>+VLOOKUP($C51,MasterData!$B$4:$K$1003,5,"false")</f>
        <v>Sen</v>
      </c>
      <c r="I51" s="3" t="str">
        <f>+VLOOKUP($C51,MasterData!$B$4:$K$1003,6,"false")</f>
        <v>F</v>
      </c>
      <c r="J51" s="31" t="str">
        <f t="shared" si="11"/>
        <v>5</v>
      </c>
      <c r="K51" s="1" t="str">
        <f t="shared" si="12"/>
        <v>HAI  5</v>
      </c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</row>
    <row r="52" spans="1:40" x14ac:dyDescent="0.3">
      <c r="A52" t="str">
        <f t="shared" si="10"/>
        <v>HHH  7</v>
      </c>
      <c r="B52">
        <f t="shared" si="3"/>
        <v>49</v>
      </c>
      <c r="C52" s="1">
        <v>534</v>
      </c>
      <c r="D52" s="27" t="s">
        <v>1555</v>
      </c>
      <c r="E52" s="1" t="str">
        <f>+VLOOKUP($C52,MasterData!$B$4:$K$1003,2,"false")</f>
        <v>Caroline</v>
      </c>
      <c r="F52" s="1" t="str">
        <f>+VLOOKUP($C52,MasterData!$B$4:$K$1003,3,"false")</f>
        <v>Mackey-Khursheed</v>
      </c>
      <c r="G52" s="1" t="str">
        <f>+VLOOKUP($C52,MasterData!$B$4:$K$1003,4,"false")</f>
        <v>HHH</v>
      </c>
      <c r="H52" s="1" t="str">
        <f>+VLOOKUP($C52,MasterData!$B$4:$K$1003,5,"false")</f>
        <v>Sen</v>
      </c>
      <c r="I52" s="3" t="str">
        <f>+VLOOKUP($C52,MasterData!$B$4:$K$1003,6,"false")</f>
        <v>F</v>
      </c>
      <c r="J52" s="31" t="str">
        <f t="shared" si="11"/>
        <v>7</v>
      </c>
      <c r="K52" s="1" t="str">
        <f t="shared" si="12"/>
        <v>HHH  7</v>
      </c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</row>
    <row r="53" spans="1:40" x14ac:dyDescent="0.3">
      <c r="A53" t="str">
        <f t="shared" si="10"/>
        <v>HHH  8</v>
      </c>
      <c r="B53">
        <f t="shared" si="3"/>
        <v>50</v>
      </c>
      <c r="C53" s="1">
        <v>502</v>
      </c>
      <c r="D53" s="27" t="s">
        <v>1556</v>
      </c>
      <c r="E53" s="1" t="str">
        <f>+VLOOKUP($C53,MasterData!$B$4:$K$1003,2,"false")</f>
        <v>Shelagh</v>
      </c>
      <c r="F53" s="1" t="str">
        <f>+VLOOKUP($C53,MasterData!$B$4:$K$1003,3,"false")</f>
        <v>Robinson</v>
      </c>
      <c r="G53" s="1" t="str">
        <f>+VLOOKUP($C53,MasterData!$B$4:$K$1003,4,"false")</f>
        <v>HHH</v>
      </c>
      <c r="H53" s="1" t="str">
        <f>+VLOOKUP($C53,MasterData!$B$4:$K$1003,5,"false")</f>
        <v>Sen</v>
      </c>
      <c r="I53" s="3" t="str">
        <f>+VLOOKUP($C53,MasterData!$B$4:$K$1003,6,"false")</f>
        <v>F</v>
      </c>
      <c r="J53" s="31" t="str">
        <f t="shared" si="11"/>
        <v>8</v>
      </c>
      <c r="K53" s="1" t="str">
        <f t="shared" si="12"/>
        <v>HHH  8</v>
      </c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</row>
    <row r="54" spans="1:40" x14ac:dyDescent="0.3">
      <c r="A54" t="str">
        <f t="shared" si="10"/>
        <v>HHH  9</v>
      </c>
      <c r="B54">
        <f t="shared" si="3"/>
        <v>51</v>
      </c>
      <c r="C54" s="1">
        <v>529</v>
      </c>
      <c r="D54" s="27" t="s">
        <v>1557</v>
      </c>
      <c r="E54" s="1" t="str">
        <f>+VLOOKUP($C54,MasterData!$B$4:$K$1003,2,"false")</f>
        <v>Carys</v>
      </c>
      <c r="F54" s="1" t="str">
        <f>+VLOOKUP($C54,MasterData!$B$4:$K$1003,3,"false")</f>
        <v>Hind</v>
      </c>
      <c r="G54" s="1" t="str">
        <f>+VLOOKUP($C54,MasterData!$B$4:$K$1003,4,"false")</f>
        <v>HHH</v>
      </c>
      <c r="H54" s="1" t="str">
        <f>+VLOOKUP($C54,MasterData!$B$4:$K$1003,5,"false")</f>
        <v>Sen</v>
      </c>
      <c r="I54" s="3" t="str">
        <f>+VLOOKUP($C54,MasterData!$B$4:$K$1003,6,"false")</f>
        <v>F</v>
      </c>
      <c r="J54" s="31" t="str">
        <f t="shared" si="11"/>
        <v>9</v>
      </c>
      <c r="K54" s="1" t="str">
        <f t="shared" si="12"/>
        <v>HHH  9</v>
      </c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</row>
    <row r="55" spans="1:40" x14ac:dyDescent="0.3">
      <c r="A55" t="str">
        <f t="shared" si="10"/>
        <v>PHX  6</v>
      </c>
      <c r="B55">
        <f t="shared" si="3"/>
        <v>52</v>
      </c>
      <c r="C55" s="1">
        <v>491</v>
      </c>
      <c r="D55" s="27" t="s">
        <v>1558</v>
      </c>
      <c r="E55" s="1" t="str">
        <f>+VLOOKUP($C55,MasterData!$B$4:$K$1003,2,"false")</f>
        <v>Sarah</v>
      </c>
      <c r="F55" s="1" t="str">
        <f>+VLOOKUP($C55,MasterData!$B$4:$K$1003,3,"false")</f>
        <v>Russell</v>
      </c>
      <c r="G55" s="1" t="str">
        <f>+VLOOKUP($C55,MasterData!$B$4:$K$1003,4,"false")</f>
        <v>PHX</v>
      </c>
      <c r="H55" s="1" t="str">
        <f>+VLOOKUP($C55,MasterData!$B$4:$K$1003,5,"false")</f>
        <v>Sen</v>
      </c>
      <c r="I55" s="3" t="str">
        <f>+VLOOKUP($C55,MasterData!$B$4:$K$1003,6,"false")</f>
        <v>F</v>
      </c>
      <c r="J55" s="31" t="str">
        <f t="shared" si="11"/>
        <v>6</v>
      </c>
      <c r="K55" s="1" t="str">
        <f t="shared" si="12"/>
        <v>PHX  6</v>
      </c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</row>
    <row r="56" spans="1:40" x14ac:dyDescent="0.3">
      <c r="A56" t="str">
        <f t="shared" si="10"/>
        <v>CSS  2</v>
      </c>
      <c r="B56">
        <f t="shared" si="3"/>
        <v>53</v>
      </c>
      <c r="C56" s="1">
        <v>486</v>
      </c>
      <c r="D56" s="27" t="s">
        <v>1559</v>
      </c>
      <c r="E56" s="1" t="str">
        <f>+VLOOKUP($C56,MasterData!$B$4:$K$1003,2,"false")</f>
        <v>Clare</v>
      </c>
      <c r="F56" s="1" t="str">
        <f>+VLOOKUP($C56,MasterData!$B$4:$K$1003,3,"false")</f>
        <v>Hall</v>
      </c>
      <c r="G56" s="1" t="str">
        <f>+VLOOKUP($C56,MasterData!$B$4:$K$1003,4,"false")</f>
        <v>CSS</v>
      </c>
      <c r="H56" s="1" t="str">
        <f>+VLOOKUP($C56,MasterData!$B$4:$K$1003,5,"false")</f>
        <v>Sen</v>
      </c>
      <c r="I56" s="3" t="str">
        <f>+VLOOKUP($C56,MasterData!$B$4:$K$1003,6,"false")</f>
        <v>F</v>
      </c>
      <c r="J56" s="31" t="str">
        <f t="shared" si="11"/>
        <v>2</v>
      </c>
      <c r="K56" s="1" t="str">
        <f t="shared" si="12"/>
        <v>CSS  2</v>
      </c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</row>
    <row r="57" spans="1:40" x14ac:dyDescent="0.3">
      <c r="A57" t="str">
        <f t="shared" si="10"/>
        <v>CHI  2</v>
      </c>
      <c r="B57">
        <f t="shared" si="3"/>
        <v>54</v>
      </c>
      <c r="C57" s="1">
        <v>465</v>
      </c>
      <c r="D57" s="27" t="s">
        <v>1560</v>
      </c>
      <c r="E57" s="1" t="str">
        <f>+VLOOKUP($C57,MasterData!$B$4:$K$1003,2,"false")</f>
        <v>Wendy</v>
      </c>
      <c r="F57" s="1" t="str">
        <f>+VLOOKUP($C57,MasterData!$B$4:$K$1003,3,"false")</f>
        <v>Whelan</v>
      </c>
      <c r="G57" s="1" t="str">
        <f>+VLOOKUP($C57,MasterData!$B$4:$K$1003,4,"false")</f>
        <v>CHI</v>
      </c>
      <c r="H57" s="1" t="str">
        <f>+VLOOKUP($C57,MasterData!$B$4:$K$1003,5,"false")</f>
        <v>Sen</v>
      </c>
      <c r="I57" s="3" t="str">
        <f>+VLOOKUP($C57,MasterData!$B$4:$K$1003,6,"false")</f>
        <v>F</v>
      </c>
      <c r="J57" s="31" t="str">
        <f t="shared" si="11"/>
        <v>2</v>
      </c>
      <c r="K57" s="1" t="str">
        <f t="shared" si="12"/>
        <v>CHI  2</v>
      </c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</row>
    <row r="58" spans="1:40" x14ac:dyDescent="0.3">
      <c r="C58" s="1"/>
      <c r="D58" s="27"/>
      <c r="E58" s="1"/>
      <c r="F58" s="1"/>
      <c r="G58" s="1" t="str">
        <f>+VLOOKUP($C58,MasterData!$B$4:$K$1003,4,"false")</f>
        <v/>
      </c>
      <c r="H58" s="1" t="str">
        <f>+VLOOKUP($C58,MasterData!$B$4:$K$1003,5,"false")</f>
        <v/>
      </c>
      <c r="I58" s="3">
        <f>+VLOOKUP($C58,MasterData!$B$4:$K$1003,6,"false")</f>
        <v>0</v>
      </c>
      <c r="J58" s="31" t="str">
        <f t="shared" si="11"/>
        <v>1</v>
      </c>
      <c r="K58" s="1" t="str">
        <f t="shared" si="12"/>
        <v xml:space="preserve">  1</v>
      </c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</row>
    <row r="59" spans="1:40" x14ac:dyDescent="0.3">
      <c r="C59" s="1"/>
      <c r="D59" s="27"/>
      <c r="E59" s="1"/>
      <c r="F59" s="1"/>
      <c r="G59" s="1" t="str">
        <f>+VLOOKUP($C59,MasterData!$B$4:$K$1003,4,"false")</f>
        <v/>
      </c>
      <c r="H59" s="1" t="str">
        <f>+VLOOKUP($C59,MasterData!$B$4:$K$1003,5,"false")</f>
        <v/>
      </c>
      <c r="I59" s="3">
        <f>+VLOOKUP($C59,MasterData!$B$4:$K$1003,6,"false")</f>
        <v>0</v>
      </c>
      <c r="J59" s="31" t="str">
        <f t="shared" si="11"/>
        <v>1</v>
      </c>
      <c r="K59" s="1" t="str">
        <f t="shared" si="12"/>
        <v xml:space="preserve">  1</v>
      </c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</row>
    <row r="60" spans="1:40" x14ac:dyDescent="0.3">
      <c r="C60" s="1"/>
      <c r="D60" s="27"/>
      <c r="E60" s="1"/>
      <c r="F60" s="1"/>
      <c r="G60" s="1" t="str">
        <f>+VLOOKUP($C60,MasterData!$B$4:$K$1003,4,"false")</f>
        <v/>
      </c>
      <c r="H60" s="1" t="str">
        <f>+VLOOKUP($C60,MasterData!$B$4:$K$1003,5,"false")</f>
        <v/>
      </c>
      <c r="I60" s="3">
        <f>+VLOOKUP($C60,MasterData!$B$4:$K$1003,6,"false")</f>
        <v>0</v>
      </c>
      <c r="J60" s="31" t="str">
        <f t="shared" si="11"/>
        <v>1</v>
      </c>
      <c r="K60" s="1" t="str">
        <f t="shared" si="12"/>
        <v xml:space="preserve">  1</v>
      </c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</row>
    <row r="61" spans="1:40" x14ac:dyDescent="0.3">
      <c r="C61" s="1"/>
      <c r="D61" s="27"/>
      <c r="E61" s="1"/>
      <c r="F61" s="1"/>
      <c r="G61" s="1" t="str">
        <f>+VLOOKUP($C61,MasterData!$B$4:$K$1003,4,"false")</f>
        <v/>
      </c>
      <c r="H61" s="1" t="str">
        <f>+VLOOKUP($C61,MasterData!$B$4:$K$1003,5,"false")</f>
        <v/>
      </c>
      <c r="I61" s="3">
        <f>+VLOOKUP($C61,MasterData!$B$4:$K$1003,6,"false")</f>
        <v>0</v>
      </c>
      <c r="J61" s="31" t="str">
        <f t="shared" si="11"/>
        <v>1</v>
      </c>
      <c r="K61" s="1" t="str">
        <f t="shared" si="12"/>
        <v xml:space="preserve">  1</v>
      </c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</row>
    <row r="62" spans="1:40" x14ac:dyDescent="0.3">
      <c r="C62" s="1"/>
      <c r="D62" s="27"/>
      <c r="E62" s="1"/>
      <c r="F62" s="1"/>
      <c r="G62" s="1" t="str">
        <f>+VLOOKUP($C62,MasterData!$B$4:$K$1003,4,"false")</f>
        <v/>
      </c>
      <c r="H62" s="1" t="str">
        <f>+VLOOKUP($C62,MasterData!$B$4:$K$1003,5,"false")</f>
        <v/>
      </c>
      <c r="I62" s="3">
        <f>+VLOOKUP($C62,MasterData!$B$4:$K$1003,6,"false")</f>
        <v>0</v>
      </c>
      <c r="J62" s="31" t="str">
        <f t="shared" si="11"/>
        <v>1</v>
      </c>
      <c r="K62" s="1" t="str">
        <f t="shared" si="12"/>
        <v xml:space="preserve">  1</v>
      </c>
    </row>
    <row r="63" spans="1:40" x14ac:dyDescent="0.3">
      <c r="C63" s="1"/>
      <c r="D63" s="27"/>
      <c r="E63" s="1"/>
      <c r="F63" s="1"/>
      <c r="G63" s="1" t="str">
        <f>+VLOOKUP($C63,MasterData!$B$4:$K$1003,4,"false")</f>
        <v/>
      </c>
      <c r="H63" s="1" t="str">
        <f>+VLOOKUP($C63,MasterData!$B$4:$K$1003,5,"false")</f>
        <v/>
      </c>
      <c r="I63" s="3">
        <f>+VLOOKUP($C63,MasterData!$B$4:$K$1003,6,"false")</f>
        <v>0</v>
      </c>
      <c r="J63" s="31" t="str">
        <f t="shared" si="11"/>
        <v>1</v>
      </c>
      <c r="K63" s="1" t="str">
        <f t="shared" si="12"/>
        <v xml:space="preserve">  1</v>
      </c>
    </row>
    <row r="64" spans="1:40" x14ac:dyDescent="0.3">
      <c r="C64" s="1"/>
      <c r="D64" s="27"/>
      <c r="E64" s="1"/>
      <c r="F64" s="1"/>
      <c r="G64" s="1" t="str">
        <f>+VLOOKUP($C64,MasterData!$B$4:$K$1003,4,"false")</f>
        <v/>
      </c>
      <c r="H64" s="1" t="str">
        <f>+VLOOKUP($C64,MasterData!$B$4:$K$1003,5,"false")</f>
        <v/>
      </c>
      <c r="I64" s="3">
        <f>+VLOOKUP($C64,MasterData!$B$4:$K$1003,6,"false")</f>
        <v>0</v>
      </c>
      <c r="J64" s="31" t="str">
        <f t="shared" si="11"/>
        <v>1</v>
      </c>
      <c r="K64" s="1" t="str">
        <f t="shared" si="12"/>
        <v xml:space="preserve">  1</v>
      </c>
    </row>
    <row r="65" spans="3:11" x14ac:dyDescent="0.3">
      <c r="C65" s="1"/>
      <c r="D65" s="27"/>
      <c r="E65" s="1"/>
      <c r="F65" s="1"/>
      <c r="G65" s="1" t="str">
        <f>+VLOOKUP($C65,MasterData!$B$4:$K$1003,4,"false")</f>
        <v/>
      </c>
      <c r="H65" s="1" t="str">
        <f>+VLOOKUP($C65,MasterData!$B$4:$K$1003,5,"false")</f>
        <v/>
      </c>
      <c r="I65" s="3">
        <f>+VLOOKUP($C65,MasterData!$B$4:$K$1003,6,"false")</f>
        <v>0</v>
      </c>
      <c r="J65" s="31" t="str">
        <f t="shared" si="11"/>
        <v>1</v>
      </c>
      <c r="K65" s="1" t="str">
        <f t="shared" si="12"/>
        <v xml:space="preserve">  1</v>
      </c>
    </row>
    <row r="66" spans="3:11" x14ac:dyDescent="0.3">
      <c r="C66" s="1"/>
      <c r="D66" s="27"/>
      <c r="E66" s="1"/>
      <c r="F66" s="1"/>
      <c r="G66" s="1" t="str">
        <f>+VLOOKUP($C66,MasterData!$B$4:$K$1003,4,"false")</f>
        <v/>
      </c>
      <c r="H66" s="1" t="str">
        <f>+VLOOKUP($C66,MasterData!$B$4:$K$1003,5,"false")</f>
        <v/>
      </c>
      <c r="I66" s="3">
        <f>+VLOOKUP($C66,MasterData!$B$4:$K$1003,6,"false")</f>
        <v>0</v>
      </c>
      <c r="J66" s="31" t="str">
        <f t="shared" si="11"/>
        <v>1</v>
      </c>
      <c r="K66" s="1" t="str">
        <f t="shared" si="12"/>
        <v xml:space="preserve">  1</v>
      </c>
    </row>
    <row r="67" spans="3:11" x14ac:dyDescent="0.3">
      <c r="C67" s="1"/>
      <c r="D67" s="27"/>
      <c r="E67" s="1"/>
      <c r="F67" s="1"/>
      <c r="G67" s="1" t="str">
        <f>+VLOOKUP($C67,MasterData!$B$4:$K$1003,4,"false")</f>
        <v/>
      </c>
      <c r="H67" s="1" t="str">
        <f>+VLOOKUP($C67,MasterData!$B$4:$K$1003,5,"false")</f>
        <v/>
      </c>
      <c r="I67" s="3">
        <f>+VLOOKUP($C67,MasterData!$B$4:$K$1003,6,"false")</f>
        <v>0</v>
      </c>
      <c r="J67" s="31" t="str">
        <f t="shared" si="11"/>
        <v>1</v>
      </c>
      <c r="K67" s="1" t="str">
        <f t="shared" si="12"/>
        <v xml:space="preserve">  1</v>
      </c>
    </row>
    <row r="68" spans="3:11" x14ac:dyDescent="0.3">
      <c r="C68" s="1"/>
      <c r="D68" s="27"/>
      <c r="E68" s="1"/>
      <c r="F68" s="1"/>
      <c r="G68" s="1" t="str">
        <f>+VLOOKUP($C68,MasterData!$B$4:$K$1003,4,"false")</f>
        <v/>
      </c>
      <c r="H68" s="1" t="str">
        <f>+VLOOKUP($C68,MasterData!$B$4:$K$1003,5,"false")</f>
        <v/>
      </c>
      <c r="I68" s="3">
        <f>+VLOOKUP($C68,MasterData!$B$4:$K$1003,6,"false")</f>
        <v>0</v>
      </c>
      <c r="J68" s="31" t="str">
        <f t="shared" si="11"/>
        <v>1</v>
      </c>
      <c r="K68" s="1" t="str">
        <f t="shared" si="12"/>
        <v xml:space="preserve">  1</v>
      </c>
    </row>
    <row r="69" spans="3:11" x14ac:dyDescent="0.3">
      <c r="C69" s="1"/>
      <c r="D69" s="27"/>
      <c r="E69" s="1"/>
      <c r="F69" s="1"/>
      <c r="G69" s="1" t="str">
        <f>+VLOOKUP($C69,MasterData!$B$4:$K$1003,4,"false")</f>
        <v/>
      </c>
      <c r="H69" s="1" t="str">
        <f>+VLOOKUP($C69,MasterData!$B$4:$K$1003,5,"false")</f>
        <v/>
      </c>
      <c r="I69" s="3">
        <f>+VLOOKUP($C69,MasterData!$B$4:$K$1003,6,"false")</f>
        <v>0</v>
      </c>
      <c r="J69" s="31" t="str">
        <f t="shared" si="11"/>
        <v>1</v>
      </c>
      <c r="K69" s="1" t="str">
        <f t="shared" si="12"/>
        <v xml:space="preserve">  1</v>
      </c>
    </row>
    <row r="70" spans="3:11" x14ac:dyDescent="0.3">
      <c r="C70" s="1"/>
      <c r="D70" s="27"/>
      <c r="E70" s="1"/>
      <c r="F70" s="1"/>
      <c r="G70" s="1" t="str">
        <f>+VLOOKUP($C70,MasterData!$B$4:$K$1003,4,"false")</f>
        <v/>
      </c>
      <c r="H70" s="1" t="str">
        <f>+VLOOKUP($C70,MasterData!$B$4:$K$1003,5,"false")</f>
        <v/>
      </c>
      <c r="I70" s="3">
        <f>+VLOOKUP($C70,MasterData!$B$4:$K$1003,6,"false")</f>
        <v>0</v>
      </c>
      <c r="J70" s="31" t="str">
        <f t="shared" si="11"/>
        <v>1</v>
      </c>
      <c r="K70" s="1" t="str">
        <f t="shared" si="12"/>
        <v xml:space="preserve">  1</v>
      </c>
    </row>
    <row r="71" spans="3:11" x14ac:dyDescent="0.3">
      <c r="C71" s="1"/>
      <c r="D71" s="27"/>
      <c r="E71" s="1"/>
      <c r="F71" s="1"/>
      <c r="G71" s="1" t="str">
        <f>+VLOOKUP($C71,MasterData!$B$4:$K$1003,4,"false")</f>
        <v/>
      </c>
      <c r="H71" s="1" t="str">
        <f>+VLOOKUP($C71,MasterData!$B$4:$K$1003,5,"false")</f>
        <v/>
      </c>
      <c r="I71" s="3">
        <f>+VLOOKUP($C71,MasterData!$B$4:$K$1003,6,"false")</f>
        <v>0</v>
      </c>
      <c r="J71" s="31" t="str">
        <f t="shared" si="11"/>
        <v>1</v>
      </c>
      <c r="K71" s="1" t="str">
        <f t="shared" si="12"/>
        <v xml:space="preserve">  1</v>
      </c>
    </row>
    <row r="72" spans="3:11" x14ac:dyDescent="0.3">
      <c r="C72" s="1"/>
      <c r="D72" s="27"/>
      <c r="E72" s="1"/>
      <c r="F72" s="1"/>
      <c r="G72" s="1" t="str">
        <f>+VLOOKUP($C72,MasterData!$B$4:$K$1003,4,"false")</f>
        <v/>
      </c>
      <c r="H72" s="1" t="str">
        <f>+VLOOKUP($C72,MasterData!$B$4:$K$1003,5,"false")</f>
        <v/>
      </c>
      <c r="I72" s="3">
        <f>+VLOOKUP($C72,MasterData!$B$4:$K$1003,6,"false")</f>
        <v>0</v>
      </c>
      <c r="J72" s="31" t="str">
        <f t="shared" si="11"/>
        <v>1</v>
      </c>
      <c r="K72" s="1" t="str">
        <f t="shared" si="12"/>
        <v xml:space="preserve">  1</v>
      </c>
    </row>
    <row r="73" spans="3:11" x14ac:dyDescent="0.3">
      <c r="C73" s="1"/>
      <c r="D73" s="27"/>
      <c r="E73" s="1"/>
      <c r="F73" s="1"/>
      <c r="G73" s="1" t="str">
        <f>+VLOOKUP($C73,MasterData!$B$4:$K$1003,4,"false")</f>
        <v/>
      </c>
      <c r="H73" s="1" t="str">
        <f>+VLOOKUP($C73,MasterData!$B$4:$K$1003,5,"false")</f>
        <v/>
      </c>
      <c r="I73" s="3">
        <f>+VLOOKUP($C73,MasterData!$B$4:$K$1003,6,"false")</f>
        <v>0</v>
      </c>
      <c r="J73" s="31" t="str">
        <f t="shared" si="11"/>
        <v>1</v>
      </c>
      <c r="K73" s="1" t="str">
        <f t="shared" si="12"/>
        <v xml:space="preserve">  1</v>
      </c>
    </row>
    <row r="74" spans="3:11" x14ac:dyDescent="0.3">
      <c r="C74" s="1"/>
      <c r="D74" s="27"/>
      <c r="E74" s="1"/>
      <c r="F74" s="1"/>
      <c r="G74" s="1" t="str">
        <f>+VLOOKUP($C74,MasterData!$B$4:$K$1003,4,"false")</f>
        <v/>
      </c>
      <c r="H74" s="1" t="str">
        <f>+VLOOKUP($C74,MasterData!$B$4:$K$1003,5,"false")</f>
        <v/>
      </c>
      <c r="I74" s="3">
        <f>+VLOOKUP($C74,MasterData!$B$4:$K$1003,6,"false")</f>
        <v>0</v>
      </c>
      <c r="J74" s="31" t="str">
        <f t="shared" si="11"/>
        <v>1</v>
      </c>
      <c r="K74" s="1" t="str">
        <f t="shared" si="12"/>
        <v xml:space="preserve">  1</v>
      </c>
    </row>
    <row r="75" spans="3:11" x14ac:dyDescent="0.3">
      <c r="C75" s="1"/>
      <c r="D75" s="27"/>
      <c r="E75" s="1"/>
      <c r="F75" s="1"/>
      <c r="G75" s="1" t="str">
        <f>+VLOOKUP($C75,MasterData!$B$4:$K$1003,4,"false")</f>
        <v/>
      </c>
      <c r="H75" s="1" t="str">
        <f>+VLOOKUP($C75,MasterData!$B$4:$K$1003,5,"false")</f>
        <v/>
      </c>
      <c r="I75" s="3">
        <f>+VLOOKUP($C75,MasterData!$B$4:$K$1003,6,"false")</f>
        <v>0</v>
      </c>
      <c r="J75" s="31" t="str">
        <f t="shared" si="11"/>
        <v>1</v>
      </c>
      <c r="K75" s="1" t="str">
        <f t="shared" si="12"/>
        <v xml:space="preserve">  1</v>
      </c>
    </row>
    <row r="76" spans="3:11" x14ac:dyDescent="0.3">
      <c r="C76" s="1"/>
      <c r="D76" s="27"/>
      <c r="E76" s="1"/>
      <c r="F76" s="1"/>
      <c r="G76" s="1" t="str">
        <f>+VLOOKUP($C76,MasterData!$B$4:$K$1003,4,"false")</f>
        <v/>
      </c>
      <c r="H76" s="1" t="str">
        <f>+VLOOKUP($C76,MasterData!$B$4:$K$1003,5,"false")</f>
        <v/>
      </c>
      <c r="I76" s="3">
        <f>+VLOOKUP($C76,MasterData!$B$4:$K$1003,6,"false")</f>
        <v>0</v>
      </c>
      <c r="J76" s="31" t="str">
        <f t="shared" ref="J76:J80" si="13">TEXT(SUMPRODUCT(--(G76=$G$4:$G$598),--(B76&gt;$B$4:$B$598))+1,0)</f>
        <v>1</v>
      </c>
      <c r="K76" s="1" t="str">
        <f t="shared" ref="K76:K80" si="14">+G76&amp;"  "&amp;J76</f>
        <v xml:space="preserve">  1</v>
      </c>
    </row>
    <row r="77" spans="3:11" x14ac:dyDescent="0.3">
      <c r="C77" s="1"/>
      <c r="D77" s="27"/>
      <c r="E77" s="1"/>
      <c r="F77" s="1"/>
      <c r="G77" s="1" t="str">
        <f>+VLOOKUP($C77,MasterData!$B$4:$K$1003,4,"false")</f>
        <v/>
      </c>
      <c r="H77" s="1" t="str">
        <f>+VLOOKUP($C77,MasterData!$B$4:$K$1003,5,"false")</f>
        <v/>
      </c>
      <c r="I77" s="3">
        <f>+VLOOKUP($C77,MasterData!$B$4:$K$1003,6,"false")</f>
        <v>0</v>
      </c>
      <c r="J77" s="31" t="str">
        <f t="shared" si="13"/>
        <v>1</v>
      </c>
      <c r="K77" s="1" t="str">
        <f t="shared" si="14"/>
        <v xml:space="preserve">  1</v>
      </c>
    </row>
    <row r="78" spans="3:11" x14ac:dyDescent="0.3">
      <c r="C78" s="1"/>
      <c r="D78" s="27"/>
      <c r="E78" s="1"/>
      <c r="F78" s="1"/>
      <c r="G78" s="1" t="str">
        <f>+VLOOKUP($C78,MasterData!$B$4:$K$1003,4,"false")</f>
        <v/>
      </c>
      <c r="H78" s="1" t="str">
        <f>+VLOOKUP($C78,MasterData!$B$4:$K$1003,5,"false")</f>
        <v/>
      </c>
      <c r="I78" s="3">
        <f>+VLOOKUP($C78,MasterData!$B$4:$K$1003,6,"false")</f>
        <v>0</v>
      </c>
      <c r="J78" s="31" t="str">
        <f t="shared" si="13"/>
        <v>1</v>
      </c>
      <c r="K78" s="1" t="str">
        <f t="shared" si="14"/>
        <v xml:space="preserve">  1</v>
      </c>
    </row>
    <row r="79" spans="3:11" x14ac:dyDescent="0.3">
      <c r="C79" s="1"/>
      <c r="D79" s="27"/>
      <c r="E79" s="1"/>
      <c r="F79" s="1"/>
      <c r="G79" s="1" t="str">
        <f>+VLOOKUP($C79,MasterData!$B$4:$K$1003,4,"false")</f>
        <v/>
      </c>
      <c r="H79" s="1" t="str">
        <f>+VLOOKUP($C79,MasterData!$B$4:$K$1003,5,"false")</f>
        <v/>
      </c>
      <c r="I79" s="3">
        <f>+VLOOKUP($C79,MasterData!$B$4:$K$1003,6,"false")</f>
        <v>0</v>
      </c>
      <c r="J79" s="31" t="str">
        <f t="shared" si="13"/>
        <v>1</v>
      </c>
      <c r="K79" s="1" t="str">
        <f t="shared" si="14"/>
        <v xml:space="preserve">  1</v>
      </c>
    </row>
    <row r="80" spans="3:11" x14ac:dyDescent="0.3">
      <c r="C80" s="1"/>
      <c r="D80" s="27"/>
      <c r="E80" s="1"/>
      <c r="F80" s="1"/>
      <c r="G80" s="1" t="str">
        <f>+VLOOKUP($C80,MasterData!$B$4:$K$1003,4,"false")</f>
        <v/>
      </c>
      <c r="H80" s="1" t="str">
        <f>+VLOOKUP($C80,MasterData!$B$4:$K$1003,5,"false")</f>
        <v/>
      </c>
      <c r="I80" s="3">
        <f>+VLOOKUP($C80,MasterData!$B$4:$K$1003,6,"false")</f>
        <v>0</v>
      </c>
      <c r="J80" s="31" t="str">
        <f t="shared" si="13"/>
        <v>1</v>
      </c>
      <c r="K80" s="1" t="str">
        <f t="shared" si="14"/>
        <v xml:space="preserve">  1</v>
      </c>
    </row>
    <row r="81" spans="3:11" x14ac:dyDescent="0.3">
      <c r="C81" s="1"/>
      <c r="D81" s="27"/>
      <c r="E81" s="1"/>
      <c r="F81" s="1"/>
      <c r="G81" s="1"/>
      <c r="H81" s="1"/>
      <c r="I81" s="3"/>
      <c r="J81" s="31"/>
      <c r="K81" s="1"/>
    </row>
    <row r="82" spans="3:11" x14ac:dyDescent="0.3">
      <c r="C82" s="1"/>
      <c r="D82" s="27"/>
      <c r="E82" s="1"/>
      <c r="F82" s="1"/>
      <c r="G82" s="1"/>
      <c r="H82" s="1"/>
      <c r="I82" s="3"/>
      <c r="J82" s="31"/>
      <c r="K82" s="1"/>
    </row>
    <row r="83" spans="3:11" x14ac:dyDescent="0.3">
      <c r="C83" s="1"/>
      <c r="D83" s="27"/>
      <c r="E83" s="1"/>
      <c r="F83" s="1"/>
      <c r="G83" s="1"/>
      <c r="H83" s="1"/>
      <c r="I83" s="3"/>
      <c r="J83" s="31"/>
      <c r="K83" s="1"/>
    </row>
    <row r="84" spans="3:11" x14ac:dyDescent="0.3">
      <c r="C84" s="1"/>
      <c r="D84" s="27"/>
      <c r="E84" s="1"/>
      <c r="F84" s="1"/>
      <c r="G84" s="1"/>
      <c r="H84" s="1"/>
      <c r="I84" s="3"/>
      <c r="J84" s="31"/>
      <c r="K84" s="1"/>
    </row>
    <row r="85" spans="3:11" x14ac:dyDescent="0.3">
      <c r="C85" s="1"/>
      <c r="D85" s="27"/>
      <c r="E85" s="1"/>
      <c r="F85" s="1"/>
      <c r="G85" s="1"/>
      <c r="H85" s="1"/>
      <c r="I85" s="3"/>
      <c r="J85" s="31"/>
      <c r="K85" s="1"/>
    </row>
    <row r="86" spans="3:11" x14ac:dyDescent="0.3">
      <c r="C86" s="1"/>
      <c r="D86" s="27"/>
      <c r="E86" s="1"/>
      <c r="F86" s="1"/>
      <c r="G86" s="1"/>
      <c r="H86" s="1"/>
      <c r="I86" s="3"/>
      <c r="J86" s="31"/>
      <c r="K86" s="1"/>
    </row>
    <row r="87" spans="3:11" x14ac:dyDescent="0.3">
      <c r="C87" s="1"/>
      <c r="D87" s="27"/>
      <c r="E87" s="1"/>
      <c r="F87" s="1"/>
      <c r="G87" s="1"/>
      <c r="H87" s="1"/>
      <c r="I87" s="3"/>
      <c r="J87" s="31"/>
      <c r="K87" s="1"/>
    </row>
    <row r="88" spans="3:11" x14ac:dyDescent="0.3">
      <c r="C88" s="1"/>
      <c r="D88" s="27"/>
      <c r="E88" s="1"/>
      <c r="F88" s="1"/>
      <c r="G88" s="1"/>
      <c r="H88" s="1"/>
      <c r="I88" s="3"/>
      <c r="J88" s="31"/>
      <c r="K88" s="1"/>
    </row>
    <row r="89" spans="3:11" x14ac:dyDescent="0.3">
      <c r="C89" s="1"/>
      <c r="D89" s="27"/>
      <c r="E89" s="1"/>
      <c r="F89" s="1"/>
      <c r="G89" s="1"/>
      <c r="H89" s="1"/>
      <c r="I89" s="3"/>
      <c r="J89" s="31"/>
      <c r="K89" s="1"/>
    </row>
    <row r="90" spans="3:11" x14ac:dyDescent="0.3">
      <c r="C90" s="1"/>
      <c r="D90" s="27"/>
      <c r="E90" s="1"/>
      <c r="F90" s="1"/>
      <c r="G90" s="1"/>
      <c r="H90" s="1"/>
      <c r="I90" s="3"/>
      <c r="J90" s="31"/>
      <c r="K90" s="1"/>
    </row>
    <row r="91" spans="3:11" x14ac:dyDescent="0.3">
      <c r="C91" s="1"/>
      <c r="D91" s="27"/>
      <c r="E91" s="1"/>
      <c r="F91" s="1"/>
      <c r="G91" s="1"/>
      <c r="H91" s="1"/>
      <c r="I91" s="3"/>
      <c r="J91" s="31"/>
      <c r="K91" s="1"/>
    </row>
    <row r="92" spans="3:11" x14ac:dyDescent="0.3">
      <c r="C92" s="1"/>
      <c r="D92" s="27"/>
      <c r="E92" s="1"/>
      <c r="F92" s="1"/>
      <c r="G92" s="1"/>
      <c r="H92" s="1"/>
      <c r="I92" s="3"/>
      <c r="J92" s="31"/>
      <c r="K92" s="1"/>
    </row>
    <row r="93" spans="3:11" x14ac:dyDescent="0.3">
      <c r="C93" s="1"/>
      <c r="D93" s="27"/>
      <c r="E93" s="1"/>
      <c r="F93" s="1"/>
      <c r="G93" s="1"/>
      <c r="H93" s="1"/>
      <c r="I93" s="3"/>
      <c r="J93" s="31"/>
      <c r="K93" s="1"/>
    </row>
    <row r="94" spans="3:11" x14ac:dyDescent="0.3">
      <c r="C94" s="1"/>
      <c r="D94" s="27"/>
      <c r="E94" s="1"/>
      <c r="F94" s="1"/>
      <c r="G94" s="1"/>
      <c r="H94" s="1"/>
      <c r="I94" s="3"/>
      <c r="J94" s="31"/>
      <c r="K94" s="1"/>
    </row>
    <row r="95" spans="3:11" x14ac:dyDescent="0.3">
      <c r="C95" s="1"/>
      <c r="D95" s="27"/>
      <c r="E95" s="1"/>
      <c r="F95" s="1"/>
      <c r="G95" s="1"/>
      <c r="H95" s="1"/>
      <c r="I95" s="3"/>
      <c r="J95" s="31"/>
      <c r="K95" s="1"/>
    </row>
    <row r="96" spans="3:11" x14ac:dyDescent="0.3">
      <c r="C96" s="1"/>
      <c r="D96" s="27"/>
      <c r="E96" s="1"/>
      <c r="F96" s="1"/>
      <c r="G96" s="1"/>
      <c r="H96" s="1"/>
      <c r="I96" s="3"/>
      <c r="J96" s="31"/>
      <c r="K96" s="1"/>
    </row>
    <row r="97" spans="3:14" x14ac:dyDescent="0.3">
      <c r="C97" s="1"/>
      <c r="D97" s="27"/>
      <c r="E97" s="1"/>
      <c r="F97" s="1"/>
      <c r="G97" s="1"/>
      <c r="H97" s="1"/>
      <c r="I97" s="3"/>
      <c r="J97" s="31"/>
      <c r="K97" s="1"/>
    </row>
    <row r="98" spans="3:14" x14ac:dyDescent="0.3">
      <c r="C98" s="1"/>
      <c r="D98" s="27"/>
      <c r="E98" s="1"/>
      <c r="F98" s="1"/>
      <c r="G98" s="1"/>
      <c r="H98" s="1"/>
      <c r="I98" s="3"/>
      <c r="J98" s="31"/>
      <c r="K98" s="1"/>
    </row>
    <row r="99" spans="3:14" x14ac:dyDescent="0.3">
      <c r="C99" s="1"/>
      <c r="D99" s="27"/>
      <c r="E99" s="1"/>
      <c r="F99" s="1"/>
      <c r="G99" s="1"/>
      <c r="H99" s="1"/>
      <c r="I99" s="3"/>
      <c r="J99" s="31"/>
      <c r="K99" s="1"/>
    </row>
    <row r="100" spans="3:14" x14ac:dyDescent="0.3">
      <c r="C100" s="1"/>
      <c r="D100" s="27"/>
      <c r="E100" s="1"/>
      <c r="F100" s="1"/>
      <c r="G100" s="1"/>
      <c r="H100" s="1"/>
      <c r="I100" s="3"/>
      <c r="J100" s="31"/>
      <c r="K100" s="1"/>
      <c r="N100" t="s">
        <v>536</v>
      </c>
    </row>
    <row r="101" spans="3:14" x14ac:dyDescent="0.3">
      <c r="C101" s="1"/>
      <c r="D101" s="27"/>
      <c r="E101" s="1"/>
      <c r="F101" s="1"/>
      <c r="G101" s="1"/>
      <c r="H101" s="1"/>
      <c r="I101" s="3"/>
      <c r="J101" s="31"/>
      <c r="K101" s="1"/>
      <c r="N101" t="s">
        <v>498</v>
      </c>
    </row>
    <row r="102" spans="3:14" x14ac:dyDescent="0.3">
      <c r="C102" s="1"/>
      <c r="D102" s="27"/>
      <c r="E102" s="1"/>
      <c r="F102" s="1"/>
      <c r="G102" s="1"/>
      <c r="H102" s="1"/>
      <c r="I102" s="3"/>
      <c r="J102" s="31"/>
      <c r="K102" s="1"/>
      <c r="N102" t="s">
        <v>206</v>
      </c>
    </row>
    <row r="103" spans="3:14" x14ac:dyDescent="0.3">
      <c r="C103" s="1"/>
      <c r="D103" s="27"/>
      <c r="E103" s="1"/>
      <c r="F103" s="1"/>
      <c r="G103" s="1"/>
      <c r="H103" s="1"/>
      <c r="I103" s="3"/>
      <c r="J103" s="31"/>
      <c r="K103" s="1"/>
      <c r="N103" t="s">
        <v>210</v>
      </c>
    </row>
    <row r="104" spans="3:14" x14ac:dyDescent="0.3">
      <c r="C104" s="1"/>
      <c r="D104" s="27"/>
      <c r="E104" s="1"/>
      <c r="F104" s="1"/>
      <c r="G104" s="1"/>
      <c r="H104" s="1"/>
      <c r="I104" s="3"/>
      <c r="J104" s="31"/>
      <c r="K104" s="1"/>
      <c r="N104" t="s">
        <v>1009</v>
      </c>
    </row>
    <row r="105" spans="3:14" x14ac:dyDescent="0.3">
      <c r="C105" s="1"/>
      <c r="D105" s="27"/>
      <c r="E105" s="1"/>
      <c r="F105" s="1"/>
      <c r="G105" s="1"/>
      <c r="H105" s="1"/>
      <c r="I105" s="3"/>
      <c r="J105" s="31"/>
      <c r="K105" s="1"/>
      <c r="N105" t="s">
        <v>483</v>
      </c>
    </row>
    <row r="106" spans="3:14" x14ac:dyDescent="0.3">
      <c r="C106" s="1"/>
      <c r="D106" s="27"/>
      <c r="E106" s="1"/>
      <c r="F106" s="1"/>
      <c r="G106" s="1"/>
      <c r="H106" s="1"/>
      <c r="I106" s="3"/>
      <c r="J106" s="31"/>
      <c r="K106" s="1"/>
      <c r="N106" t="s">
        <v>496</v>
      </c>
    </row>
    <row r="107" spans="3:14" x14ac:dyDescent="0.3">
      <c r="C107" s="1"/>
      <c r="D107" s="27"/>
      <c r="E107" s="1"/>
      <c r="F107" s="1"/>
      <c r="G107" s="1"/>
      <c r="H107" s="1"/>
      <c r="I107" s="3"/>
      <c r="J107" s="31"/>
      <c r="K107" s="1"/>
      <c r="N107" t="s">
        <v>201</v>
      </c>
    </row>
    <row r="108" spans="3:14" x14ac:dyDescent="0.3">
      <c r="C108" s="1"/>
      <c r="D108" s="27"/>
      <c r="E108" s="1"/>
      <c r="F108" s="1"/>
      <c r="G108" s="1"/>
      <c r="H108" s="1"/>
      <c r="I108" s="3"/>
      <c r="J108" s="31"/>
      <c r="K108" s="1"/>
      <c r="N108" t="s">
        <v>202</v>
      </c>
    </row>
    <row r="109" spans="3:14" x14ac:dyDescent="0.3">
      <c r="C109" s="1"/>
      <c r="D109" s="27"/>
      <c r="E109" s="1"/>
      <c r="F109" s="1"/>
      <c r="G109" s="1"/>
      <c r="H109" s="1"/>
      <c r="I109" s="3"/>
      <c r="J109" s="31"/>
      <c r="K109" s="1"/>
      <c r="N109" t="s">
        <v>203</v>
      </c>
    </row>
    <row r="110" spans="3:14" x14ac:dyDescent="0.3">
      <c r="C110" s="1"/>
      <c r="D110" s="27"/>
      <c r="E110" s="1"/>
      <c r="F110" s="1"/>
      <c r="G110" s="1"/>
      <c r="H110" s="1"/>
      <c r="I110" s="3"/>
      <c r="J110" s="31"/>
      <c r="K110" s="1"/>
      <c r="N110" t="s">
        <v>204</v>
      </c>
    </row>
    <row r="111" spans="3:14" x14ac:dyDescent="0.3">
      <c r="C111" s="1"/>
      <c r="D111" s="27"/>
      <c r="E111" s="1"/>
      <c r="F111" s="1"/>
      <c r="G111" s="1"/>
      <c r="H111" s="1"/>
      <c r="I111" s="3"/>
      <c r="J111" s="31"/>
      <c r="K111" s="1"/>
      <c r="N111" t="s">
        <v>217</v>
      </c>
    </row>
    <row r="112" spans="3:14" x14ac:dyDescent="0.3">
      <c r="C112" s="1"/>
      <c r="D112" s="27"/>
      <c r="E112" s="1"/>
      <c r="F112" s="1"/>
      <c r="G112" s="1"/>
      <c r="H112" s="1"/>
      <c r="I112" s="3"/>
      <c r="J112" s="31"/>
      <c r="K112" s="1"/>
      <c r="N112" t="s">
        <v>641</v>
      </c>
    </row>
    <row r="113" spans="3:14" x14ac:dyDescent="0.3">
      <c r="C113" s="1"/>
      <c r="D113" s="27"/>
      <c r="E113" s="1"/>
      <c r="F113" s="1"/>
      <c r="G113" s="1"/>
      <c r="H113" s="1"/>
      <c r="I113" s="3"/>
      <c r="J113" s="31"/>
      <c r="K113" s="1"/>
      <c r="N113" t="s">
        <v>1088</v>
      </c>
    </row>
    <row r="114" spans="3:14" x14ac:dyDescent="0.3">
      <c r="C114" s="1"/>
      <c r="D114" s="27"/>
      <c r="E114" s="1"/>
      <c r="F114" s="1"/>
      <c r="G114" s="1"/>
      <c r="H114" s="1"/>
      <c r="I114" s="3"/>
      <c r="J114" s="31"/>
      <c r="K114" s="1"/>
    </row>
    <row r="115" spans="3:14" x14ac:dyDescent="0.3">
      <c r="C115" s="1"/>
      <c r="D115" s="27"/>
      <c r="E115" s="1"/>
      <c r="F115" s="1"/>
      <c r="G115" s="1"/>
      <c r="H115" s="1"/>
      <c r="I115" s="3"/>
      <c r="J115" s="31"/>
      <c r="K115" s="1"/>
    </row>
    <row r="116" spans="3:14" x14ac:dyDescent="0.3">
      <c r="C116" s="1"/>
      <c r="D116" s="27"/>
      <c r="E116" s="1"/>
      <c r="F116" s="1"/>
      <c r="G116" s="1"/>
      <c r="H116" s="1"/>
      <c r="I116" s="3"/>
      <c r="J116" s="31"/>
      <c r="K116" s="1"/>
    </row>
    <row r="117" spans="3:14" x14ac:dyDescent="0.3">
      <c r="C117" s="1"/>
      <c r="D117" s="27"/>
      <c r="E117" s="1"/>
      <c r="F117" s="1"/>
      <c r="G117" s="1"/>
      <c r="H117" s="1"/>
      <c r="I117" s="3"/>
      <c r="J117" s="31"/>
      <c r="K117" s="1"/>
    </row>
    <row r="118" spans="3:14" x14ac:dyDescent="0.3">
      <c r="C118" s="1"/>
      <c r="D118" s="27"/>
      <c r="E118" s="1"/>
      <c r="F118" s="1"/>
      <c r="G118" s="1"/>
      <c r="H118" s="1"/>
      <c r="I118" s="3"/>
      <c r="J118" s="31"/>
      <c r="K118" s="1"/>
    </row>
    <row r="119" spans="3:14" x14ac:dyDescent="0.3">
      <c r="C119" s="1"/>
      <c r="D119" s="27"/>
      <c r="E119" s="1"/>
      <c r="F119" s="1"/>
      <c r="G119" s="1"/>
      <c r="H119" s="1"/>
      <c r="I119" s="3"/>
      <c r="J119" s="31"/>
      <c r="K119" s="1"/>
    </row>
    <row r="120" spans="3:14" x14ac:dyDescent="0.3">
      <c r="C120" s="1"/>
      <c r="D120" s="27"/>
      <c r="E120" s="1"/>
      <c r="F120" s="1"/>
      <c r="G120" s="1"/>
      <c r="H120" s="1"/>
      <c r="I120" s="3"/>
      <c r="J120" s="31"/>
      <c r="K120" s="1"/>
    </row>
    <row r="121" spans="3:14" x14ac:dyDescent="0.3">
      <c r="C121" s="1"/>
      <c r="D121" s="27"/>
      <c r="E121" s="1"/>
      <c r="F121" s="1"/>
      <c r="G121" s="1"/>
      <c r="H121" s="1"/>
      <c r="I121" s="3"/>
      <c r="J121" s="31"/>
      <c r="K121" s="1"/>
    </row>
    <row r="122" spans="3:14" x14ac:dyDescent="0.3">
      <c r="C122" s="1"/>
      <c r="D122" s="27"/>
      <c r="E122" s="1"/>
      <c r="F122" s="1"/>
      <c r="G122" s="1"/>
      <c r="H122" s="1"/>
      <c r="I122" s="3"/>
      <c r="J122" s="31"/>
      <c r="K122" s="1"/>
    </row>
    <row r="123" spans="3:14" x14ac:dyDescent="0.3">
      <c r="C123" s="1"/>
      <c r="D123" s="27"/>
      <c r="E123" s="1"/>
      <c r="F123" s="1"/>
      <c r="G123" s="1"/>
      <c r="H123" s="1"/>
      <c r="I123" s="3"/>
      <c r="J123" s="31"/>
      <c r="K123" s="1"/>
    </row>
    <row r="124" spans="3:14" x14ac:dyDescent="0.3">
      <c r="C124" s="1"/>
      <c r="D124" s="27"/>
      <c r="E124" s="1"/>
      <c r="F124" s="1"/>
      <c r="G124" s="1"/>
      <c r="H124" s="1"/>
      <c r="I124" s="3"/>
      <c r="J124" s="31"/>
      <c r="K124" s="1"/>
    </row>
    <row r="125" spans="3:14" x14ac:dyDescent="0.3">
      <c r="C125" s="1"/>
      <c r="D125" s="27"/>
      <c r="E125" s="1"/>
      <c r="F125" s="1"/>
      <c r="G125" s="1"/>
      <c r="H125" s="1"/>
      <c r="I125" s="3"/>
      <c r="J125" s="31"/>
      <c r="K125" s="1"/>
    </row>
    <row r="126" spans="3:14" x14ac:dyDescent="0.3">
      <c r="C126" s="1"/>
      <c r="D126" s="27"/>
      <c r="E126" s="1"/>
      <c r="F126" s="1"/>
      <c r="G126" s="1"/>
      <c r="H126" s="1"/>
      <c r="I126" s="3"/>
      <c r="J126" s="31"/>
      <c r="K126" s="1"/>
    </row>
    <row r="127" spans="3:14" x14ac:dyDescent="0.3">
      <c r="C127" s="1"/>
      <c r="D127" s="27"/>
      <c r="E127" s="1"/>
      <c r="F127" s="1"/>
      <c r="G127" s="1"/>
      <c r="H127" s="1"/>
      <c r="I127" s="3"/>
      <c r="J127" s="31"/>
      <c r="K127" s="1"/>
    </row>
    <row r="128" spans="3:14" x14ac:dyDescent="0.3">
      <c r="C128" s="1"/>
      <c r="D128" s="27"/>
      <c r="E128" s="1"/>
      <c r="F128" s="1"/>
      <c r="G128" s="1"/>
      <c r="H128" s="1"/>
      <c r="I128" s="3"/>
      <c r="J128" s="31"/>
      <c r="K128" s="1"/>
    </row>
    <row r="129" spans="3:11" x14ac:dyDescent="0.3">
      <c r="C129" s="1"/>
      <c r="D129" s="27"/>
      <c r="E129" s="1"/>
      <c r="F129" s="1"/>
      <c r="G129" s="1"/>
      <c r="H129" s="1"/>
      <c r="I129" s="3"/>
      <c r="J129" s="31"/>
      <c r="K129" s="1"/>
    </row>
    <row r="130" spans="3:11" x14ac:dyDescent="0.3">
      <c r="C130" s="1"/>
      <c r="D130" s="27"/>
      <c r="E130" s="1"/>
      <c r="F130" s="1"/>
      <c r="G130" s="1"/>
      <c r="H130" s="1"/>
      <c r="I130" s="3"/>
      <c r="J130" s="31"/>
      <c r="K130" s="1"/>
    </row>
    <row r="131" spans="3:11" x14ac:dyDescent="0.3">
      <c r="C131" s="1"/>
      <c r="D131" s="27"/>
      <c r="E131" s="1"/>
      <c r="F131" s="1"/>
      <c r="G131" s="1"/>
      <c r="H131" s="1"/>
      <c r="I131" s="3"/>
      <c r="J131" s="31"/>
      <c r="K131" s="1"/>
    </row>
    <row r="132" spans="3:11" x14ac:dyDescent="0.3">
      <c r="C132" s="1"/>
      <c r="D132" s="27"/>
      <c r="E132" s="1"/>
      <c r="F132" s="1"/>
      <c r="G132" s="1"/>
      <c r="H132" s="1"/>
      <c r="I132" s="3"/>
      <c r="J132" s="31"/>
      <c r="K132" s="1"/>
    </row>
    <row r="133" spans="3:11" x14ac:dyDescent="0.3">
      <c r="C133" s="1"/>
      <c r="D133" s="27"/>
      <c r="E133" s="1"/>
      <c r="F133" s="1"/>
      <c r="G133" s="1"/>
      <c r="H133" s="1"/>
      <c r="I133" s="3"/>
      <c r="J133" s="31"/>
      <c r="K133" s="1"/>
    </row>
    <row r="134" spans="3:11" x14ac:dyDescent="0.3">
      <c r="C134" s="1"/>
      <c r="D134" s="27"/>
      <c r="E134" s="1"/>
      <c r="F134" s="1"/>
      <c r="G134" s="1"/>
      <c r="H134" s="1"/>
      <c r="I134" s="3"/>
      <c r="J134" s="31"/>
      <c r="K134" s="1"/>
    </row>
    <row r="135" spans="3:11" x14ac:dyDescent="0.3">
      <c r="C135" s="1"/>
      <c r="D135" s="27"/>
      <c r="E135" s="1"/>
      <c r="F135" s="1"/>
      <c r="G135" s="1"/>
      <c r="H135" s="1"/>
      <c r="I135" s="3"/>
      <c r="J135" s="31"/>
      <c r="K135" s="1"/>
    </row>
    <row r="136" spans="3:11" x14ac:dyDescent="0.3">
      <c r="C136" s="1"/>
      <c r="D136" s="27"/>
      <c r="E136" s="1"/>
      <c r="F136" s="1"/>
      <c r="G136" s="1"/>
      <c r="H136" s="1"/>
      <c r="I136" s="3"/>
      <c r="J136" s="31"/>
      <c r="K136" s="1"/>
    </row>
    <row r="137" spans="3:11" x14ac:dyDescent="0.3">
      <c r="C137" s="1"/>
      <c r="D137" s="27"/>
      <c r="E137" s="1"/>
      <c r="F137" s="1"/>
      <c r="G137" s="1"/>
      <c r="H137" s="1"/>
      <c r="I137" s="3"/>
      <c r="J137" s="31"/>
      <c r="K137" s="1"/>
    </row>
    <row r="138" spans="3:11" x14ac:dyDescent="0.3">
      <c r="C138" s="1"/>
      <c r="D138" s="27"/>
      <c r="E138" s="1"/>
      <c r="F138" s="1"/>
      <c r="G138" s="1"/>
      <c r="H138" s="1"/>
      <c r="I138" s="3"/>
      <c r="J138" s="31"/>
      <c r="K138" s="1"/>
    </row>
    <row r="139" spans="3:11" x14ac:dyDescent="0.3">
      <c r="C139" s="1"/>
      <c r="D139" s="27"/>
      <c r="E139" s="1"/>
      <c r="F139" s="1"/>
      <c r="G139" s="1"/>
      <c r="H139" s="1"/>
      <c r="I139" s="3"/>
      <c r="J139" s="31"/>
      <c r="K139" s="1"/>
    </row>
    <row r="140" spans="3:11" x14ac:dyDescent="0.3">
      <c r="C140" s="1"/>
      <c r="D140" s="27"/>
      <c r="E140" s="1"/>
      <c r="F140" s="1"/>
      <c r="G140" s="1"/>
      <c r="H140" s="1"/>
      <c r="I140" s="3"/>
      <c r="J140" s="31"/>
      <c r="K140" s="1"/>
    </row>
    <row r="141" spans="3:11" x14ac:dyDescent="0.3">
      <c r="C141" s="1"/>
      <c r="D141" s="27"/>
      <c r="E141" s="1"/>
      <c r="F141" s="1"/>
      <c r="G141" s="1"/>
      <c r="H141" s="1"/>
      <c r="I141" s="3"/>
      <c r="J141" s="31"/>
      <c r="K141" s="1"/>
    </row>
    <row r="142" spans="3:11" x14ac:dyDescent="0.3">
      <c r="C142" s="1"/>
      <c r="D142" s="27"/>
      <c r="E142" s="1"/>
      <c r="F142" s="1"/>
      <c r="G142" s="1"/>
      <c r="H142" s="1"/>
      <c r="I142" s="3"/>
      <c r="J142" s="31"/>
      <c r="K142" s="1"/>
    </row>
    <row r="143" spans="3:11" x14ac:dyDescent="0.3">
      <c r="C143" s="1"/>
      <c r="D143" s="27"/>
      <c r="E143" s="1"/>
      <c r="F143" s="1"/>
      <c r="G143" s="1"/>
      <c r="H143" s="1"/>
      <c r="I143" s="3"/>
      <c r="J143" s="31"/>
      <c r="K143" s="1"/>
    </row>
    <row r="144" spans="3:11" x14ac:dyDescent="0.3">
      <c r="C144" s="1"/>
      <c r="D144" s="27"/>
      <c r="E144" s="1"/>
      <c r="F144" s="1"/>
      <c r="G144" s="1"/>
      <c r="H144" s="1"/>
      <c r="I144" s="3"/>
      <c r="J144" s="31"/>
      <c r="K144" s="1"/>
    </row>
    <row r="145" spans="2:11" x14ac:dyDescent="0.3">
      <c r="C145" s="1"/>
      <c r="D145" s="27"/>
      <c r="E145" s="1"/>
      <c r="F145" s="1"/>
      <c r="G145" s="1"/>
      <c r="H145" s="1"/>
      <c r="I145" s="3"/>
      <c r="J145" s="31"/>
      <c r="K145" s="1"/>
    </row>
    <row r="146" spans="2:11" x14ac:dyDescent="0.3">
      <c r="C146" s="1"/>
      <c r="D146" s="27"/>
      <c r="E146" s="1"/>
      <c r="F146" s="1"/>
      <c r="G146" s="1"/>
      <c r="H146" s="1"/>
      <c r="I146" s="3"/>
      <c r="J146" s="31"/>
      <c r="K146" s="1"/>
    </row>
    <row r="147" spans="2:11" x14ac:dyDescent="0.3">
      <c r="C147" s="1"/>
      <c r="D147" s="27"/>
      <c r="E147" s="1"/>
      <c r="F147" s="1"/>
      <c r="G147" s="1"/>
      <c r="H147" s="1"/>
      <c r="I147" s="3"/>
      <c r="J147" s="31"/>
      <c r="K147" s="1"/>
    </row>
    <row r="148" spans="2:11" x14ac:dyDescent="0.3">
      <c r="C148" s="1"/>
      <c r="D148" s="27"/>
      <c r="E148" s="1"/>
      <c r="F148" s="1"/>
      <c r="G148" s="1"/>
      <c r="H148" s="1"/>
      <c r="I148" s="3"/>
      <c r="J148" s="31"/>
      <c r="K148" s="1"/>
    </row>
    <row r="149" spans="2:11" x14ac:dyDescent="0.3">
      <c r="C149" s="1"/>
      <c r="D149" s="27"/>
      <c r="E149" s="1"/>
      <c r="F149" s="1"/>
      <c r="G149" s="1"/>
      <c r="H149" s="1"/>
      <c r="I149" s="3"/>
      <c r="J149" s="31"/>
      <c r="K149" s="1"/>
    </row>
    <row r="150" spans="2:11" x14ac:dyDescent="0.3">
      <c r="C150" s="1"/>
      <c r="D150" s="27"/>
      <c r="E150" s="1"/>
      <c r="F150" s="1"/>
      <c r="G150" s="1"/>
      <c r="H150" s="1"/>
      <c r="I150" s="3"/>
      <c r="J150" s="31"/>
      <c r="K150" s="1"/>
    </row>
    <row r="151" spans="2:11" x14ac:dyDescent="0.3">
      <c r="C151" s="1"/>
      <c r="D151" s="27"/>
      <c r="E151" s="1"/>
      <c r="F151" s="1"/>
      <c r="G151" s="1"/>
      <c r="H151" s="1"/>
      <c r="I151" s="3"/>
      <c r="J151" s="31"/>
      <c r="K151" s="1"/>
    </row>
    <row r="152" spans="2:11" x14ac:dyDescent="0.3">
      <c r="C152" s="1"/>
      <c r="D152" s="27"/>
      <c r="E152" s="1"/>
      <c r="F152" s="1"/>
      <c r="G152" s="1"/>
      <c r="H152" s="1"/>
      <c r="I152" s="3"/>
      <c r="J152" s="31"/>
      <c r="K152" s="1"/>
    </row>
    <row r="153" spans="2:11" x14ac:dyDescent="0.3">
      <c r="C153" s="1"/>
      <c r="D153" s="27"/>
      <c r="E153" s="1"/>
      <c r="F153" s="1"/>
      <c r="G153" s="1"/>
      <c r="H153" s="1"/>
      <c r="I153" s="3"/>
      <c r="J153" s="31"/>
      <c r="K153" s="1"/>
    </row>
    <row r="154" spans="2:11" x14ac:dyDescent="0.3">
      <c r="C154" s="1"/>
      <c r="D154" s="27"/>
      <c r="E154" s="1"/>
      <c r="F154" s="1"/>
      <c r="G154" s="1"/>
      <c r="H154" s="1"/>
      <c r="I154" s="3"/>
      <c r="J154" s="31"/>
      <c r="K154" s="1"/>
    </row>
    <row r="155" spans="2:11" x14ac:dyDescent="0.3">
      <c r="C155" s="1"/>
      <c r="D155" s="27"/>
      <c r="E155" s="1"/>
      <c r="F155" s="1"/>
      <c r="G155" s="1"/>
      <c r="H155" s="1"/>
      <c r="I155" s="3"/>
      <c r="J155" s="31"/>
      <c r="K155" s="1"/>
    </row>
    <row r="156" spans="2:11" x14ac:dyDescent="0.3">
      <c r="C156" s="1"/>
      <c r="D156" s="27"/>
      <c r="E156" s="1"/>
      <c r="F156" s="1"/>
      <c r="G156" s="1"/>
      <c r="H156" s="1"/>
      <c r="I156" s="3"/>
      <c r="J156" s="31"/>
      <c r="K156" s="1"/>
    </row>
    <row r="157" spans="2:11" x14ac:dyDescent="0.3">
      <c r="B157" t="s">
        <v>212</v>
      </c>
      <c r="C157" s="1" t="s">
        <v>214</v>
      </c>
      <c r="D157" s="27" t="s">
        <v>200</v>
      </c>
      <c r="E157" s="1"/>
      <c r="F157" s="1"/>
      <c r="G157" s="1"/>
      <c r="H157" s="1"/>
      <c r="I157" s="3"/>
      <c r="J157" s="31"/>
      <c r="K157" s="1"/>
    </row>
    <row r="158" spans="2:11" x14ac:dyDescent="0.3">
      <c r="B158">
        <v>1</v>
      </c>
    </row>
    <row r="159" spans="2:11" x14ac:dyDescent="0.3">
      <c r="B159">
        <v>2</v>
      </c>
    </row>
    <row r="160" spans="2:11" x14ac:dyDescent="0.3">
      <c r="B160">
        <v>3</v>
      </c>
    </row>
    <row r="161" spans="2:2" x14ac:dyDescent="0.3">
      <c r="B161">
        <v>4</v>
      </c>
    </row>
    <row r="162" spans="2:2" x14ac:dyDescent="0.3">
      <c r="B162">
        <v>5</v>
      </c>
    </row>
    <row r="163" spans="2:2" x14ac:dyDescent="0.3">
      <c r="B163">
        <v>6</v>
      </c>
    </row>
    <row r="164" spans="2:2" x14ac:dyDescent="0.3">
      <c r="B164">
        <v>7</v>
      </c>
    </row>
    <row r="165" spans="2:2" x14ac:dyDescent="0.3">
      <c r="B165">
        <v>8</v>
      </c>
    </row>
    <row r="166" spans="2:2" x14ac:dyDescent="0.3">
      <c r="B166">
        <v>9</v>
      </c>
    </row>
    <row r="167" spans="2:2" x14ac:dyDescent="0.3">
      <c r="B167">
        <v>10</v>
      </c>
    </row>
    <row r="168" spans="2:2" x14ac:dyDescent="0.3">
      <c r="B168">
        <v>11</v>
      </c>
    </row>
    <row r="169" spans="2:2" x14ac:dyDescent="0.3">
      <c r="B169">
        <v>12</v>
      </c>
    </row>
    <row r="170" spans="2:2" x14ac:dyDescent="0.3">
      <c r="B170">
        <v>13</v>
      </c>
    </row>
    <row r="171" spans="2:2" x14ac:dyDescent="0.3">
      <c r="B171">
        <v>14</v>
      </c>
    </row>
    <row r="172" spans="2:2" x14ac:dyDescent="0.3">
      <c r="B172">
        <v>15</v>
      </c>
    </row>
    <row r="173" spans="2:2" x14ac:dyDescent="0.3">
      <c r="B173">
        <v>16</v>
      </c>
    </row>
    <row r="174" spans="2:2" x14ac:dyDescent="0.3">
      <c r="B174">
        <v>17</v>
      </c>
    </row>
    <row r="175" spans="2:2" x14ac:dyDescent="0.3">
      <c r="B175">
        <v>18</v>
      </c>
    </row>
    <row r="176" spans="2:2" x14ac:dyDescent="0.3">
      <c r="B176">
        <v>19</v>
      </c>
    </row>
    <row r="177" spans="2:2" x14ac:dyDescent="0.3">
      <c r="B177">
        <v>20</v>
      </c>
    </row>
    <row r="178" spans="2:2" x14ac:dyDescent="0.3">
      <c r="B178">
        <v>21</v>
      </c>
    </row>
    <row r="179" spans="2:2" x14ac:dyDescent="0.3">
      <c r="B179">
        <v>22</v>
      </c>
    </row>
    <row r="180" spans="2:2" x14ac:dyDescent="0.3">
      <c r="B180">
        <v>23</v>
      </c>
    </row>
    <row r="181" spans="2:2" x14ac:dyDescent="0.3">
      <c r="B181">
        <v>24</v>
      </c>
    </row>
    <row r="182" spans="2:2" x14ac:dyDescent="0.3">
      <c r="B182">
        <v>25</v>
      </c>
    </row>
    <row r="183" spans="2:2" x14ac:dyDescent="0.3">
      <c r="B183">
        <v>26</v>
      </c>
    </row>
    <row r="184" spans="2:2" x14ac:dyDescent="0.3">
      <c r="B184">
        <v>27</v>
      </c>
    </row>
    <row r="185" spans="2:2" x14ac:dyDescent="0.3">
      <c r="B185">
        <v>28</v>
      </c>
    </row>
    <row r="186" spans="2:2" x14ac:dyDescent="0.3">
      <c r="B186">
        <v>29</v>
      </c>
    </row>
    <row r="187" spans="2:2" x14ac:dyDescent="0.3">
      <c r="B187">
        <v>30</v>
      </c>
    </row>
    <row r="188" spans="2:2" x14ac:dyDescent="0.3">
      <c r="B188">
        <v>31</v>
      </c>
    </row>
    <row r="189" spans="2:2" x14ac:dyDescent="0.3">
      <c r="B189">
        <v>32</v>
      </c>
    </row>
    <row r="190" spans="2:2" x14ac:dyDescent="0.3">
      <c r="B190">
        <v>33</v>
      </c>
    </row>
    <row r="191" spans="2:2" x14ac:dyDescent="0.3">
      <c r="B191">
        <v>34</v>
      </c>
    </row>
    <row r="192" spans="2:2" x14ac:dyDescent="0.3">
      <c r="B192">
        <v>35</v>
      </c>
    </row>
    <row r="193" spans="2:2" x14ac:dyDescent="0.3">
      <c r="B193">
        <v>36</v>
      </c>
    </row>
    <row r="194" spans="2:2" x14ac:dyDescent="0.3">
      <c r="B194">
        <v>37</v>
      </c>
    </row>
    <row r="195" spans="2:2" x14ac:dyDescent="0.3">
      <c r="B195">
        <v>38</v>
      </c>
    </row>
    <row r="196" spans="2:2" x14ac:dyDescent="0.3">
      <c r="B196">
        <v>39</v>
      </c>
    </row>
    <row r="197" spans="2:2" x14ac:dyDescent="0.3">
      <c r="B197">
        <v>40</v>
      </c>
    </row>
    <row r="198" spans="2:2" x14ac:dyDescent="0.3">
      <c r="B198">
        <v>41</v>
      </c>
    </row>
    <row r="199" spans="2:2" x14ac:dyDescent="0.3">
      <c r="B199">
        <v>42</v>
      </c>
    </row>
    <row r="200" spans="2:2" x14ac:dyDescent="0.3">
      <c r="B200">
        <v>43</v>
      </c>
    </row>
    <row r="201" spans="2:2" x14ac:dyDescent="0.3">
      <c r="B201">
        <v>44</v>
      </c>
    </row>
    <row r="202" spans="2:2" x14ac:dyDescent="0.3">
      <c r="B202">
        <v>45</v>
      </c>
    </row>
    <row r="203" spans="2:2" x14ac:dyDescent="0.3">
      <c r="B203">
        <v>46</v>
      </c>
    </row>
    <row r="204" spans="2:2" x14ac:dyDescent="0.3">
      <c r="B204">
        <v>47</v>
      </c>
    </row>
    <row r="205" spans="2:2" x14ac:dyDescent="0.3">
      <c r="B205">
        <v>48</v>
      </c>
    </row>
    <row r="206" spans="2:2" x14ac:dyDescent="0.3">
      <c r="B206">
        <v>49</v>
      </c>
    </row>
    <row r="207" spans="2:2" x14ac:dyDescent="0.3">
      <c r="B207">
        <v>50</v>
      </c>
    </row>
    <row r="208" spans="2:2" x14ac:dyDescent="0.3">
      <c r="B208">
        <v>51</v>
      </c>
    </row>
    <row r="209" spans="2:2" x14ac:dyDescent="0.3">
      <c r="B209">
        <v>52</v>
      </c>
    </row>
    <row r="210" spans="2:2" x14ac:dyDescent="0.3">
      <c r="B210">
        <v>53</v>
      </c>
    </row>
    <row r="211" spans="2:2" x14ac:dyDescent="0.3">
      <c r="B211">
        <v>54</v>
      </c>
    </row>
    <row r="212" spans="2:2" x14ac:dyDescent="0.3">
      <c r="B212">
        <v>55</v>
      </c>
    </row>
    <row r="213" spans="2:2" x14ac:dyDescent="0.3">
      <c r="B213">
        <v>56</v>
      </c>
    </row>
    <row r="214" spans="2:2" x14ac:dyDescent="0.3">
      <c r="B214">
        <v>57</v>
      </c>
    </row>
    <row r="215" spans="2:2" x14ac:dyDescent="0.3">
      <c r="B215">
        <v>58</v>
      </c>
    </row>
    <row r="216" spans="2:2" x14ac:dyDescent="0.3">
      <c r="B216">
        <v>59</v>
      </c>
    </row>
    <row r="217" spans="2:2" x14ac:dyDescent="0.3">
      <c r="B217">
        <v>60</v>
      </c>
    </row>
    <row r="218" spans="2:2" x14ac:dyDescent="0.3">
      <c r="B218">
        <v>61</v>
      </c>
    </row>
    <row r="219" spans="2:2" x14ac:dyDescent="0.3">
      <c r="B219">
        <v>62</v>
      </c>
    </row>
    <row r="220" spans="2:2" x14ac:dyDescent="0.3">
      <c r="B220">
        <v>63</v>
      </c>
    </row>
    <row r="221" spans="2:2" x14ac:dyDescent="0.3">
      <c r="B221">
        <v>64</v>
      </c>
    </row>
    <row r="222" spans="2:2" x14ac:dyDescent="0.3">
      <c r="B222">
        <v>65</v>
      </c>
    </row>
    <row r="223" spans="2:2" x14ac:dyDescent="0.3">
      <c r="B223">
        <v>66</v>
      </c>
    </row>
    <row r="224" spans="2:2" x14ac:dyDescent="0.3">
      <c r="B224">
        <v>67</v>
      </c>
    </row>
    <row r="225" spans="2:2" x14ac:dyDescent="0.3">
      <c r="B225">
        <v>68</v>
      </c>
    </row>
    <row r="226" spans="2:2" x14ac:dyDescent="0.3">
      <c r="B226">
        <v>69</v>
      </c>
    </row>
    <row r="227" spans="2:2" x14ac:dyDescent="0.3">
      <c r="B227">
        <v>70</v>
      </c>
    </row>
    <row r="228" spans="2:2" x14ac:dyDescent="0.3">
      <c r="B228">
        <v>71</v>
      </c>
    </row>
    <row r="229" spans="2:2" x14ac:dyDescent="0.3">
      <c r="B229">
        <v>72</v>
      </c>
    </row>
    <row r="230" spans="2:2" x14ac:dyDescent="0.3">
      <c r="B230">
        <v>73</v>
      </c>
    </row>
    <row r="231" spans="2:2" x14ac:dyDescent="0.3">
      <c r="B231">
        <v>74</v>
      </c>
    </row>
    <row r="232" spans="2:2" x14ac:dyDescent="0.3">
      <c r="B232">
        <v>75</v>
      </c>
    </row>
    <row r="233" spans="2:2" x14ac:dyDescent="0.3">
      <c r="B233">
        <v>76</v>
      </c>
    </row>
    <row r="234" spans="2:2" x14ac:dyDescent="0.3">
      <c r="B234">
        <v>77</v>
      </c>
    </row>
    <row r="235" spans="2:2" x14ac:dyDescent="0.3">
      <c r="B235">
        <v>78</v>
      </c>
    </row>
    <row r="236" spans="2:2" x14ac:dyDescent="0.3">
      <c r="B236">
        <v>79</v>
      </c>
    </row>
    <row r="237" spans="2:2" x14ac:dyDescent="0.3">
      <c r="B237">
        <v>80</v>
      </c>
    </row>
    <row r="238" spans="2:2" x14ac:dyDescent="0.3">
      <c r="B238">
        <v>81</v>
      </c>
    </row>
    <row r="239" spans="2:2" x14ac:dyDescent="0.3">
      <c r="B239">
        <v>82</v>
      </c>
    </row>
    <row r="240" spans="2:2" x14ac:dyDescent="0.3">
      <c r="B240">
        <v>83</v>
      </c>
    </row>
    <row r="241" spans="2:2" x14ac:dyDescent="0.3">
      <c r="B241">
        <v>84</v>
      </c>
    </row>
    <row r="242" spans="2:2" x14ac:dyDescent="0.3">
      <c r="B242">
        <v>85</v>
      </c>
    </row>
    <row r="243" spans="2:2" x14ac:dyDescent="0.3">
      <c r="B243">
        <v>86</v>
      </c>
    </row>
    <row r="244" spans="2:2" x14ac:dyDescent="0.3">
      <c r="B244">
        <v>87</v>
      </c>
    </row>
    <row r="245" spans="2:2" x14ac:dyDescent="0.3">
      <c r="B245">
        <v>88</v>
      </c>
    </row>
    <row r="246" spans="2:2" x14ac:dyDescent="0.3">
      <c r="B246">
        <v>89</v>
      </c>
    </row>
    <row r="247" spans="2:2" x14ac:dyDescent="0.3">
      <c r="B247">
        <v>90</v>
      </c>
    </row>
    <row r="248" spans="2:2" x14ac:dyDescent="0.3">
      <c r="B248">
        <v>91</v>
      </c>
    </row>
    <row r="249" spans="2:2" x14ac:dyDescent="0.3">
      <c r="B249">
        <v>92</v>
      </c>
    </row>
    <row r="250" spans="2:2" x14ac:dyDescent="0.3">
      <c r="B250">
        <v>93</v>
      </c>
    </row>
    <row r="251" spans="2:2" x14ac:dyDescent="0.3">
      <c r="B251">
        <v>94</v>
      </c>
    </row>
    <row r="252" spans="2:2" x14ac:dyDescent="0.3">
      <c r="B252">
        <v>95</v>
      </c>
    </row>
    <row r="253" spans="2:2" x14ac:dyDescent="0.3">
      <c r="B253">
        <v>96</v>
      </c>
    </row>
    <row r="254" spans="2:2" x14ac:dyDescent="0.3">
      <c r="B254">
        <v>97</v>
      </c>
    </row>
    <row r="255" spans="2:2" x14ac:dyDescent="0.3">
      <c r="B255">
        <v>98</v>
      </c>
    </row>
    <row r="256" spans="2:2" x14ac:dyDescent="0.3">
      <c r="B256">
        <v>99</v>
      </c>
    </row>
    <row r="257" spans="2:2" x14ac:dyDescent="0.3">
      <c r="B257">
        <v>100</v>
      </c>
    </row>
    <row r="258" spans="2:2" x14ac:dyDescent="0.3">
      <c r="B258">
        <v>101</v>
      </c>
    </row>
    <row r="259" spans="2:2" x14ac:dyDescent="0.3">
      <c r="B259">
        <v>102</v>
      </c>
    </row>
    <row r="260" spans="2:2" x14ac:dyDescent="0.3">
      <c r="B260">
        <v>103</v>
      </c>
    </row>
    <row r="261" spans="2:2" x14ac:dyDescent="0.3">
      <c r="B261">
        <v>104</v>
      </c>
    </row>
    <row r="262" spans="2:2" x14ac:dyDescent="0.3">
      <c r="B262">
        <v>105</v>
      </c>
    </row>
    <row r="263" spans="2:2" x14ac:dyDescent="0.3">
      <c r="B263">
        <v>106</v>
      </c>
    </row>
    <row r="264" spans="2:2" x14ac:dyDescent="0.3">
      <c r="B264">
        <v>107</v>
      </c>
    </row>
    <row r="265" spans="2:2" x14ac:dyDescent="0.3">
      <c r="B265">
        <v>108</v>
      </c>
    </row>
    <row r="266" spans="2:2" x14ac:dyDescent="0.3">
      <c r="B266">
        <v>109</v>
      </c>
    </row>
    <row r="267" spans="2:2" x14ac:dyDescent="0.3">
      <c r="B267">
        <v>110</v>
      </c>
    </row>
    <row r="268" spans="2:2" x14ac:dyDescent="0.3">
      <c r="B268">
        <v>111</v>
      </c>
    </row>
    <row r="269" spans="2:2" x14ac:dyDescent="0.3">
      <c r="B269">
        <v>112</v>
      </c>
    </row>
    <row r="270" spans="2:2" x14ac:dyDescent="0.3">
      <c r="B270">
        <v>113</v>
      </c>
    </row>
    <row r="271" spans="2:2" x14ac:dyDescent="0.3">
      <c r="B271">
        <v>114</v>
      </c>
    </row>
    <row r="272" spans="2:2" x14ac:dyDescent="0.3">
      <c r="B272">
        <v>115</v>
      </c>
    </row>
    <row r="273" spans="2:2" x14ac:dyDescent="0.3">
      <c r="B273">
        <v>116</v>
      </c>
    </row>
    <row r="274" spans="2:2" x14ac:dyDescent="0.3">
      <c r="B274">
        <v>117</v>
      </c>
    </row>
    <row r="275" spans="2:2" x14ac:dyDescent="0.3">
      <c r="B275">
        <v>118</v>
      </c>
    </row>
    <row r="276" spans="2:2" x14ac:dyDescent="0.3">
      <c r="B276">
        <v>119</v>
      </c>
    </row>
    <row r="277" spans="2:2" x14ac:dyDescent="0.3">
      <c r="B277">
        <v>120</v>
      </c>
    </row>
    <row r="278" spans="2:2" x14ac:dyDescent="0.3">
      <c r="B278">
        <v>121</v>
      </c>
    </row>
    <row r="279" spans="2:2" x14ac:dyDescent="0.3">
      <c r="B279">
        <v>122</v>
      </c>
    </row>
    <row r="280" spans="2:2" x14ac:dyDescent="0.3">
      <c r="B280">
        <v>123</v>
      </c>
    </row>
    <row r="281" spans="2:2" x14ac:dyDescent="0.3">
      <c r="B281">
        <v>124</v>
      </c>
    </row>
    <row r="282" spans="2:2" x14ac:dyDescent="0.3">
      <c r="B282">
        <v>125</v>
      </c>
    </row>
    <row r="283" spans="2:2" x14ac:dyDescent="0.3">
      <c r="B283">
        <v>126</v>
      </c>
    </row>
    <row r="284" spans="2:2" x14ac:dyDescent="0.3">
      <c r="B284">
        <v>127</v>
      </c>
    </row>
    <row r="285" spans="2:2" x14ac:dyDescent="0.3">
      <c r="B285">
        <v>128</v>
      </c>
    </row>
    <row r="286" spans="2:2" x14ac:dyDescent="0.3">
      <c r="B286">
        <v>129</v>
      </c>
    </row>
    <row r="287" spans="2:2" x14ac:dyDescent="0.3">
      <c r="B287">
        <v>130</v>
      </c>
    </row>
    <row r="288" spans="2:2" x14ac:dyDescent="0.3">
      <c r="B288">
        <v>131</v>
      </c>
    </row>
    <row r="289" spans="2:2" x14ac:dyDescent="0.3">
      <c r="B289">
        <v>132</v>
      </c>
    </row>
    <row r="290" spans="2:2" x14ac:dyDescent="0.3">
      <c r="B290">
        <v>133</v>
      </c>
    </row>
    <row r="291" spans="2:2" x14ac:dyDescent="0.3">
      <c r="B291">
        <v>134</v>
      </c>
    </row>
    <row r="292" spans="2:2" x14ac:dyDescent="0.3">
      <c r="B292">
        <v>135</v>
      </c>
    </row>
    <row r="293" spans="2:2" x14ac:dyDescent="0.3">
      <c r="B293">
        <v>136</v>
      </c>
    </row>
    <row r="294" spans="2:2" x14ac:dyDescent="0.3">
      <c r="B294">
        <v>137</v>
      </c>
    </row>
    <row r="295" spans="2:2" x14ac:dyDescent="0.3">
      <c r="B295">
        <v>138</v>
      </c>
    </row>
    <row r="296" spans="2:2" x14ac:dyDescent="0.3">
      <c r="B296">
        <v>139</v>
      </c>
    </row>
    <row r="297" spans="2:2" x14ac:dyDescent="0.3">
      <c r="B297">
        <v>140</v>
      </c>
    </row>
    <row r="298" spans="2:2" x14ac:dyDescent="0.3">
      <c r="B298">
        <v>141</v>
      </c>
    </row>
    <row r="299" spans="2:2" x14ac:dyDescent="0.3">
      <c r="B299">
        <v>142</v>
      </c>
    </row>
    <row r="300" spans="2:2" x14ac:dyDescent="0.3">
      <c r="B300">
        <v>143</v>
      </c>
    </row>
    <row r="301" spans="2:2" x14ac:dyDescent="0.3">
      <c r="B301">
        <v>144</v>
      </c>
    </row>
    <row r="302" spans="2:2" x14ac:dyDescent="0.3">
      <c r="B302">
        <v>145</v>
      </c>
    </row>
    <row r="303" spans="2:2" x14ac:dyDescent="0.3">
      <c r="B303">
        <v>146</v>
      </c>
    </row>
    <row r="304" spans="2:2" x14ac:dyDescent="0.3">
      <c r="B304">
        <v>147</v>
      </c>
    </row>
    <row r="305" spans="2:2" x14ac:dyDescent="0.3">
      <c r="B305">
        <v>148</v>
      </c>
    </row>
    <row r="306" spans="2:2" x14ac:dyDescent="0.3">
      <c r="B306">
        <v>149</v>
      </c>
    </row>
    <row r="307" spans="2:2" x14ac:dyDescent="0.3">
      <c r="B307">
        <v>150</v>
      </c>
    </row>
    <row r="308" spans="2:2" x14ac:dyDescent="0.3">
      <c r="B308">
        <v>151</v>
      </c>
    </row>
    <row r="309" spans="2:2" x14ac:dyDescent="0.3">
      <c r="B309">
        <v>152</v>
      </c>
    </row>
    <row r="310" spans="2:2" x14ac:dyDescent="0.3">
      <c r="B310">
        <v>153</v>
      </c>
    </row>
    <row r="311" spans="2:2" x14ac:dyDescent="0.3">
      <c r="B311">
        <v>154</v>
      </c>
    </row>
    <row r="312" spans="2:2" x14ac:dyDescent="0.3">
      <c r="B312">
        <v>155</v>
      </c>
    </row>
    <row r="313" spans="2:2" x14ac:dyDescent="0.3">
      <c r="B313">
        <v>156</v>
      </c>
    </row>
    <row r="314" spans="2:2" x14ac:dyDescent="0.3">
      <c r="B314">
        <v>157</v>
      </c>
    </row>
    <row r="315" spans="2:2" x14ac:dyDescent="0.3">
      <c r="B315">
        <v>158</v>
      </c>
    </row>
    <row r="316" spans="2:2" x14ac:dyDescent="0.3">
      <c r="B316">
        <v>159</v>
      </c>
    </row>
    <row r="317" spans="2:2" x14ac:dyDescent="0.3">
      <c r="B317">
        <v>160</v>
      </c>
    </row>
    <row r="318" spans="2:2" x14ac:dyDescent="0.3">
      <c r="B318">
        <v>161</v>
      </c>
    </row>
    <row r="319" spans="2:2" x14ac:dyDescent="0.3">
      <c r="B319">
        <v>162</v>
      </c>
    </row>
    <row r="320" spans="2:2" x14ac:dyDescent="0.3">
      <c r="B320">
        <v>163</v>
      </c>
    </row>
    <row r="321" spans="2:2" x14ac:dyDescent="0.3">
      <c r="B321">
        <v>164</v>
      </c>
    </row>
    <row r="322" spans="2:2" x14ac:dyDescent="0.3">
      <c r="B322">
        <v>165</v>
      </c>
    </row>
    <row r="323" spans="2:2" x14ac:dyDescent="0.3">
      <c r="B323">
        <v>166</v>
      </c>
    </row>
    <row r="324" spans="2:2" x14ac:dyDescent="0.3">
      <c r="B324">
        <v>167</v>
      </c>
    </row>
    <row r="325" spans="2:2" x14ac:dyDescent="0.3">
      <c r="B325">
        <v>168</v>
      </c>
    </row>
    <row r="326" spans="2:2" x14ac:dyDescent="0.3">
      <c r="B326">
        <v>169</v>
      </c>
    </row>
    <row r="327" spans="2:2" x14ac:dyDescent="0.3">
      <c r="B327">
        <v>170</v>
      </c>
    </row>
    <row r="328" spans="2:2" x14ac:dyDescent="0.3">
      <c r="B328">
        <v>171</v>
      </c>
    </row>
    <row r="329" spans="2:2" x14ac:dyDescent="0.3">
      <c r="B329">
        <v>172</v>
      </c>
    </row>
    <row r="330" spans="2:2" x14ac:dyDescent="0.3">
      <c r="B330">
        <v>173</v>
      </c>
    </row>
    <row r="331" spans="2:2" x14ac:dyDescent="0.3">
      <c r="B331">
        <v>174</v>
      </c>
    </row>
    <row r="332" spans="2:2" x14ac:dyDescent="0.3">
      <c r="B332">
        <v>175</v>
      </c>
    </row>
    <row r="333" spans="2:2" x14ac:dyDescent="0.3">
      <c r="B333">
        <v>176</v>
      </c>
    </row>
    <row r="334" spans="2:2" x14ac:dyDescent="0.3">
      <c r="B334">
        <v>177</v>
      </c>
    </row>
    <row r="335" spans="2:2" x14ac:dyDescent="0.3">
      <c r="B335">
        <v>178</v>
      </c>
    </row>
    <row r="336" spans="2:2" x14ac:dyDescent="0.3">
      <c r="B336">
        <v>179</v>
      </c>
    </row>
    <row r="337" spans="2:2" x14ac:dyDescent="0.3">
      <c r="B337">
        <v>180</v>
      </c>
    </row>
  </sheetData>
  <mergeCells count="2">
    <mergeCell ref="B2:I2"/>
    <mergeCell ref="B1:G1"/>
  </mergeCells>
  <conditionalFormatting sqref="N29:AM29 N38:AM38">
    <cfRule type="cellIs" dxfId="5" priority="2" operator="lessThanOrEqual">
      <formula>3</formula>
    </cfRule>
  </conditionalFormatting>
  <conditionalFormatting sqref="N11:AM11 N20:AM20">
    <cfRule type="cellIs" dxfId="4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M924"/>
  <sheetViews>
    <sheetView workbookViewId="0">
      <pane ySplit="3" topLeftCell="A9" activePane="bottomLeft" state="frozen"/>
      <selection activeCell="N2" sqref="N2"/>
      <selection pane="bottomLeft" activeCell="D32" sqref="D32"/>
    </sheetView>
  </sheetViews>
  <sheetFormatPr defaultColWidth="9.109375"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hidden="1" customWidth="1"/>
    <col min="9" max="9" width="4.109375" hidden="1" customWidth="1"/>
    <col min="10" max="10" width="3.109375" hidden="1" customWidth="1"/>
    <col min="11" max="11" width="7.6640625" style="1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73" t="s">
        <v>1017</v>
      </c>
      <c r="C1" s="73"/>
      <c r="D1" s="73"/>
      <c r="E1" s="73"/>
      <c r="F1" s="73"/>
      <c r="G1" s="73"/>
      <c r="H1" s="49"/>
      <c r="I1" s="24"/>
      <c r="J1" s="24"/>
      <c r="K1" s="24"/>
      <c r="N1" s="45" t="s">
        <v>1015</v>
      </c>
    </row>
    <row r="2" spans="1:39" x14ac:dyDescent="0.3">
      <c r="B2" s="74" t="s">
        <v>1563</v>
      </c>
      <c r="C2" s="74"/>
      <c r="D2" s="74"/>
      <c r="E2" s="74"/>
      <c r="F2" s="74"/>
      <c r="G2" s="74"/>
      <c r="H2" s="74"/>
      <c r="I2" s="74"/>
      <c r="J2" s="74"/>
      <c r="K2" s="74"/>
      <c r="N2" s="45"/>
    </row>
    <row r="3" spans="1:39" x14ac:dyDescent="0.3">
      <c r="A3" s="26" t="s">
        <v>481</v>
      </c>
      <c r="B3" s="7" t="s">
        <v>212</v>
      </c>
      <c r="C3" s="6" t="s">
        <v>214</v>
      </c>
      <c r="D3" s="6" t="s">
        <v>200</v>
      </c>
      <c r="E3" s="5" t="s">
        <v>199</v>
      </c>
      <c r="F3" s="5" t="s">
        <v>0</v>
      </c>
      <c r="G3" s="5" t="s">
        <v>1</v>
      </c>
      <c r="H3" s="10" t="s">
        <v>211</v>
      </c>
      <c r="I3" s="11" t="s">
        <v>216</v>
      </c>
      <c r="J3" s="6" t="s">
        <v>215</v>
      </c>
      <c r="K3" s="6" t="s">
        <v>564</v>
      </c>
      <c r="L3" s="3"/>
      <c r="N3" s="12" t="s">
        <v>536</v>
      </c>
      <c r="O3" s="12" t="s">
        <v>206</v>
      </c>
      <c r="P3" s="12" t="s">
        <v>498</v>
      </c>
      <c r="Q3" s="12" t="s">
        <v>210</v>
      </c>
      <c r="R3" s="12" t="s">
        <v>1009</v>
      </c>
      <c r="S3" s="12" t="s">
        <v>483</v>
      </c>
      <c r="T3" s="12" t="s">
        <v>201</v>
      </c>
      <c r="U3" s="12" t="s">
        <v>496</v>
      </c>
      <c r="V3" s="12" t="s">
        <v>202</v>
      </c>
      <c r="W3" s="12" t="s">
        <v>205</v>
      </c>
      <c r="X3" s="12" t="s">
        <v>203</v>
      </c>
      <c r="Y3" s="12" t="s">
        <v>204</v>
      </c>
      <c r="Z3" s="12" t="s">
        <v>217</v>
      </c>
      <c r="AA3" s="12" t="s">
        <v>641</v>
      </c>
      <c r="AB3" s="12"/>
      <c r="AC3" s="12"/>
      <c r="AD3" s="11"/>
      <c r="AE3" s="11"/>
      <c r="AF3" s="11"/>
      <c r="AG3" s="11"/>
      <c r="AH3" s="34"/>
      <c r="AI3" s="34"/>
      <c r="AJ3" s="34"/>
      <c r="AK3" s="34"/>
      <c r="AL3" s="34"/>
      <c r="AM3" s="34"/>
    </row>
    <row r="4" spans="1:39" x14ac:dyDescent="0.3">
      <c r="A4" t="str">
        <f>+K4</f>
        <v>TON  1</v>
      </c>
      <c r="B4" s="3">
        <v>1</v>
      </c>
      <c r="C4" s="1">
        <v>464</v>
      </c>
      <c r="D4" s="27" t="s">
        <v>1507</v>
      </c>
      <c r="E4" s="1" t="str">
        <f>+VLOOKUP($C4,MasterData!$B$4:$K$1003,2,"false")</f>
        <v>Nicole</v>
      </c>
      <c r="F4" s="1" t="str">
        <f>+VLOOKUP($C4,MasterData!$B$4:$K$1003,3,"false")</f>
        <v>Taylor</v>
      </c>
      <c r="G4" s="1" t="str">
        <f>+VLOOKUP($C4,MasterData!$B$4:$K$1003,4,"false")</f>
        <v>TON</v>
      </c>
      <c r="H4" s="1" t="str">
        <f>+VLOOKUP($C4,MasterData!$B$4:$K$1003,5,"False")</f>
        <v>Sen</v>
      </c>
      <c r="I4" s="3" t="str">
        <f>+VLOOKUP($C4,MasterData!$B$4:$K$1003,6,"false")</f>
        <v>F</v>
      </c>
      <c r="J4" s="31" t="str">
        <f t="shared" ref="J4:J55" si="0">TEXT(SUMPRODUCT(--(G4=$G$4:$G$598),--(B4&gt;$B$4:$B$598))+1,0)</f>
        <v>1</v>
      </c>
      <c r="K4" s="1" t="str">
        <f t="shared" ref="K4:K62" si="1">+G4&amp;"  "&amp;J4</f>
        <v>TON  1</v>
      </c>
      <c r="M4">
        <v>1</v>
      </c>
      <c r="N4" s="35">
        <f>+IF(ISNA(VLOOKUP(N$3&amp;"  "&amp;$M4,$A$3:$I$110,2,0)),"",VLOOKUP(N$3&amp;"  "&amp;$M4,$A$3:$I$110,2,0))</f>
        <v>1</v>
      </c>
      <c r="O4" s="35">
        <f t="shared" ref="O4:AM9" si="2">+IF(ISNA(VLOOKUP(O$3&amp;"  "&amp;$M4,$A$3:$I$110,2,0)),"",VLOOKUP(O$3&amp;"  "&amp;$M4,$A$3:$I$110,2,0))</f>
        <v>2</v>
      </c>
      <c r="P4" s="35">
        <f t="shared" si="2"/>
        <v>3</v>
      </c>
      <c r="Q4" s="35">
        <f t="shared" si="2"/>
        <v>6</v>
      </c>
      <c r="R4" s="35">
        <f t="shared" si="2"/>
        <v>7</v>
      </c>
      <c r="S4" s="35">
        <f t="shared" si="2"/>
        <v>10</v>
      </c>
      <c r="T4" s="35">
        <f t="shared" si="2"/>
        <v>14</v>
      </c>
      <c r="U4" s="35">
        <f t="shared" si="2"/>
        <v>15</v>
      </c>
      <c r="V4" s="35">
        <f t="shared" si="2"/>
        <v>19</v>
      </c>
      <c r="W4" s="35">
        <f t="shared" si="2"/>
        <v>21</v>
      </c>
      <c r="X4" s="35">
        <f t="shared" si="2"/>
        <v>33</v>
      </c>
      <c r="Y4" s="35">
        <f t="shared" si="2"/>
        <v>34</v>
      </c>
      <c r="Z4" s="35">
        <f t="shared" si="2"/>
        <v>43</v>
      </c>
      <c r="AA4" s="35">
        <f t="shared" si="2"/>
        <v>51</v>
      </c>
      <c r="AB4" s="35" t="str">
        <f t="shared" si="2"/>
        <v/>
      </c>
      <c r="AC4" s="35" t="str">
        <f t="shared" si="2"/>
        <v/>
      </c>
      <c r="AD4" s="35" t="str">
        <f t="shared" si="2"/>
        <v/>
      </c>
      <c r="AE4" s="35" t="str">
        <f t="shared" si="2"/>
        <v/>
      </c>
      <c r="AF4" s="35" t="str">
        <f t="shared" si="2"/>
        <v/>
      </c>
      <c r="AG4" s="35" t="str">
        <f t="shared" si="2"/>
        <v/>
      </c>
      <c r="AH4" s="35" t="str">
        <f t="shared" si="2"/>
        <v/>
      </c>
      <c r="AI4" s="35" t="str">
        <f t="shared" si="2"/>
        <v/>
      </c>
      <c r="AJ4" s="35" t="str">
        <f t="shared" si="2"/>
        <v/>
      </c>
      <c r="AK4" s="35" t="str">
        <f t="shared" si="2"/>
        <v/>
      </c>
      <c r="AL4" s="35" t="str">
        <f t="shared" si="2"/>
        <v/>
      </c>
      <c r="AM4" s="35" t="str">
        <f t="shared" si="2"/>
        <v/>
      </c>
    </row>
    <row r="5" spans="1:39" x14ac:dyDescent="0.3">
      <c r="A5" t="str">
        <f t="shared" ref="A5:A62" si="3">+K5</f>
        <v>LEW  1</v>
      </c>
      <c r="B5" s="3">
        <f>+B4+1</f>
        <v>2</v>
      </c>
      <c r="C5" s="1">
        <v>306</v>
      </c>
      <c r="D5" s="27" t="s">
        <v>1508</v>
      </c>
      <c r="E5" s="1" t="str">
        <f>+VLOOKUP($C5,MasterData!$B$4:$K$1003,2,"false")</f>
        <v>Harriet</v>
      </c>
      <c r="F5" s="1" t="str">
        <f>+VLOOKUP($C5,MasterData!$B$4:$K$1003,3,"false")</f>
        <v>Bloor</v>
      </c>
      <c r="G5" s="1" t="str">
        <f>+VLOOKUP($C5,MasterData!$B$4:$K$1003,4,"false")</f>
        <v>LEW</v>
      </c>
      <c r="H5" s="1" t="str">
        <f>+VLOOKUP($C5,MasterData!$B$4:$K$1003,5,"False")</f>
        <v>U20</v>
      </c>
      <c r="I5" s="3" t="str">
        <f>+VLOOKUP($C5,MasterData!$B$4:$K$1003,6,"false")</f>
        <v>F</v>
      </c>
      <c r="J5" s="31" t="str">
        <f t="shared" si="0"/>
        <v>1</v>
      </c>
      <c r="K5" s="1" t="str">
        <f t="shared" si="1"/>
        <v>LEW  1</v>
      </c>
      <c r="M5">
        <v>2</v>
      </c>
      <c r="N5" s="35">
        <f t="shared" ref="N5:AC9" si="4">+IF(ISNA(VLOOKUP(N$3&amp;"  "&amp;$M5,$A$3:$I$110,2,0)),"",VLOOKUP(N$3&amp;"  "&amp;$M5,$A$3:$I$110,2,0))</f>
        <v>9</v>
      </c>
      <c r="O5" s="35">
        <f t="shared" si="4"/>
        <v>4</v>
      </c>
      <c r="P5" s="35">
        <f t="shared" si="4"/>
        <v>5</v>
      </c>
      <c r="Q5" s="35">
        <f t="shared" si="4"/>
        <v>25</v>
      </c>
      <c r="R5" s="35">
        <f t="shared" si="4"/>
        <v>12</v>
      </c>
      <c r="S5" s="35">
        <f t="shared" si="4"/>
        <v>17</v>
      </c>
      <c r="T5" s="35">
        <f t="shared" si="4"/>
        <v>16</v>
      </c>
      <c r="U5" s="35">
        <f t="shared" si="4"/>
        <v>29</v>
      </c>
      <c r="V5" s="35">
        <f t="shared" si="4"/>
        <v>24</v>
      </c>
      <c r="W5" s="35" t="str">
        <f t="shared" si="4"/>
        <v/>
      </c>
      <c r="X5" s="35">
        <f t="shared" si="4"/>
        <v>59</v>
      </c>
      <c r="Y5" s="35">
        <f t="shared" si="4"/>
        <v>38</v>
      </c>
      <c r="Z5" s="35">
        <f t="shared" si="4"/>
        <v>58</v>
      </c>
      <c r="AA5" s="35" t="str">
        <f t="shared" si="4"/>
        <v/>
      </c>
      <c r="AB5" s="35" t="str">
        <f t="shared" si="4"/>
        <v/>
      </c>
      <c r="AC5" s="35" t="str">
        <f t="shared" si="4"/>
        <v/>
      </c>
      <c r="AD5" s="35" t="str">
        <f t="shared" si="2"/>
        <v/>
      </c>
      <c r="AE5" s="35" t="str">
        <f t="shared" si="2"/>
        <v/>
      </c>
      <c r="AF5" s="35" t="str">
        <f t="shared" si="2"/>
        <v/>
      </c>
      <c r="AG5" s="35" t="str">
        <f t="shared" si="2"/>
        <v/>
      </c>
      <c r="AH5" s="35" t="str">
        <f t="shared" si="2"/>
        <v/>
      </c>
      <c r="AI5" s="35" t="str">
        <f t="shared" si="2"/>
        <v/>
      </c>
      <c r="AJ5" s="35" t="str">
        <f t="shared" si="2"/>
        <v/>
      </c>
      <c r="AK5" s="35" t="str">
        <f t="shared" si="2"/>
        <v/>
      </c>
      <c r="AL5" s="35" t="str">
        <f t="shared" si="2"/>
        <v/>
      </c>
      <c r="AM5" s="35" t="str">
        <f t="shared" si="2"/>
        <v/>
      </c>
    </row>
    <row r="6" spans="1:39" x14ac:dyDescent="0.3">
      <c r="A6" t="str">
        <f t="shared" si="3"/>
        <v>HAS  1</v>
      </c>
      <c r="B6" s="3">
        <f t="shared" ref="B6:B55" si="5">+B5+1</f>
        <v>3</v>
      </c>
      <c r="C6" s="1">
        <v>497</v>
      </c>
      <c r="D6" s="27" t="s">
        <v>1281</v>
      </c>
      <c r="E6" s="1" t="str">
        <f>+VLOOKUP($C6,MasterData!$B$4:$K$1003,2,"false")</f>
        <v>Grace</v>
      </c>
      <c r="F6" s="1" t="str">
        <f>+VLOOKUP($C6,MasterData!$B$4:$K$1003,3,"false")</f>
        <v>Baker</v>
      </c>
      <c r="G6" s="1" t="str">
        <f>+VLOOKUP($C6,MasterData!$B$4:$K$1003,4,"false")</f>
        <v>HAS</v>
      </c>
      <c r="H6" s="1" t="str">
        <f>+VLOOKUP($C6,MasterData!$B$4:$K$1003,5,"False")</f>
        <v>Sen</v>
      </c>
      <c r="I6" s="3" t="str">
        <f>+VLOOKUP($C6,MasterData!$B$4:$K$1003,6,"false")</f>
        <v>F</v>
      </c>
      <c r="J6" s="31" t="str">
        <f t="shared" si="0"/>
        <v>1</v>
      </c>
      <c r="K6" s="1" t="str">
        <f t="shared" si="1"/>
        <v>HAS  1</v>
      </c>
      <c r="M6">
        <v>3</v>
      </c>
      <c r="N6" s="35" t="str">
        <f t="shared" si="4"/>
        <v/>
      </c>
      <c r="O6" s="35">
        <f t="shared" si="2"/>
        <v>8</v>
      </c>
      <c r="P6" s="35">
        <f t="shared" si="2"/>
        <v>27</v>
      </c>
      <c r="Q6" s="35">
        <f t="shared" si="2"/>
        <v>42</v>
      </c>
      <c r="R6" s="35">
        <f t="shared" si="2"/>
        <v>13</v>
      </c>
      <c r="S6" s="35">
        <f t="shared" si="2"/>
        <v>23</v>
      </c>
      <c r="T6" s="35">
        <f t="shared" si="2"/>
        <v>18</v>
      </c>
      <c r="U6" s="35">
        <f t="shared" si="2"/>
        <v>35</v>
      </c>
      <c r="V6" s="35">
        <f t="shared" si="2"/>
        <v>26</v>
      </c>
      <c r="W6" s="35" t="str">
        <f t="shared" si="2"/>
        <v/>
      </c>
      <c r="X6" s="35" t="str">
        <f t="shared" si="2"/>
        <v/>
      </c>
      <c r="Y6" s="35">
        <f t="shared" si="2"/>
        <v>40</v>
      </c>
      <c r="Z6" s="35" t="str">
        <f t="shared" si="2"/>
        <v/>
      </c>
      <c r="AA6" s="35" t="str">
        <f t="shared" si="2"/>
        <v/>
      </c>
      <c r="AB6" s="35" t="str">
        <f t="shared" si="2"/>
        <v/>
      </c>
      <c r="AC6" s="35" t="str">
        <f t="shared" si="2"/>
        <v/>
      </c>
      <c r="AD6" s="35" t="str">
        <f t="shared" si="2"/>
        <v/>
      </c>
      <c r="AE6" s="35" t="str">
        <f t="shared" si="2"/>
        <v/>
      </c>
      <c r="AF6" s="35" t="str">
        <f t="shared" si="2"/>
        <v/>
      </c>
      <c r="AG6" s="35" t="str">
        <f t="shared" si="2"/>
        <v/>
      </c>
      <c r="AH6" s="35" t="str">
        <f t="shared" si="2"/>
        <v/>
      </c>
      <c r="AI6" s="35" t="str">
        <f t="shared" si="2"/>
        <v/>
      </c>
      <c r="AJ6" s="35" t="str">
        <f t="shared" si="2"/>
        <v/>
      </c>
      <c r="AK6" s="35" t="str">
        <f t="shared" si="2"/>
        <v/>
      </c>
      <c r="AL6" s="35" t="str">
        <f t="shared" si="2"/>
        <v/>
      </c>
      <c r="AM6" s="35" t="str">
        <f t="shared" si="2"/>
        <v/>
      </c>
    </row>
    <row r="7" spans="1:39" x14ac:dyDescent="0.3">
      <c r="A7" t="str">
        <f t="shared" si="3"/>
        <v>LEW  2</v>
      </c>
      <c r="B7" s="3">
        <f t="shared" si="5"/>
        <v>4</v>
      </c>
      <c r="C7" s="1">
        <v>476</v>
      </c>
      <c r="D7" s="27" t="s">
        <v>1509</v>
      </c>
      <c r="E7" s="1" t="str">
        <f>+VLOOKUP($C7,MasterData!$B$4:$K$1003,2,"false")</f>
        <v>Darja</v>
      </c>
      <c r="F7" s="1" t="str">
        <f>+VLOOKUP($C7,MasterData!$B$4:$K$1003,3,"false")</f>
        <v>Knotkova-Hanley</v>
      </c>
      <c r="G7" s="1" t="str">
        <f>+VLOOKUP($C7,MasterData!$B$4:$K$1003,4,"false")</f>
        <v>LEW</v>
      </c>
      <c r="H7" s="1" t="str">
        <f>+VLOOKUP($C7,MasterData!$B$4:$K$1003,5,"False")</f>
        <v>Sen</v>
      </c>
      <c r="I7" s="3" t="str">
        <f>+VLOOKUP($C7,MasterData!$B$4:$K$1003,6,"false")</f>
        <v>F</v>
      </c>
      <c r="J7" s="31" t="str">
        <f t="shared" si="0"/>
        <v>2</v>
      </c>
      <c r="K7" s="1" t="str">
        <f t="shared" si="1"/>
        <v>LEW  2</v>
      </c>
      <c r="M7">
        <v>4</v>
      </c>
      <c r="N7" s="35" t="str">
        <f t="shared" si="4"/>
        <v/>
      </c>
      <c r="O7" s="35">
        <f t="shared" si="2"/>
        <v>11</v>
      </c>
      <c r="P7" s="35">
        <f t="shared" si="2"/>
        <v>30</v>
      </c>
      <c r="Q7" s="35">
        <f t="shared" si="2"/>
        <v>46</v>
      </c>
      <c r="R7" s="35">
        <f t="shared" si="2"/>
        <v>22</v>
      </c>
      <c r="S7" s="35" t="str">
        <f t="shared" si="2"/>
        <v/>
      </c>
      <c r="T7" s="35">
        <f t="shared" si="2"/>
        <v>20</v>
      </c>
      <c r="U7" s="35">
        <f t="shared" si="2"/>
        <v>37</v>
      </c>
      <c r="V7" s="35">
        <f t="shared" si="2"/>
        <v>28</v>
      </c>
      <c r="W7" s="35" t="str">
        <f t="shared" si="2"/>
        <v/>
      </c>
      <c r="X7" s="35" t="str">
        <f t="shared" si="2"/>
        <v/>
      </c>
      <c r="Y7" s="35">
        <f t="shared" si="2"/>
        <v>49</v>
      </c>
      <c r="Z7" s="35" t="str">
        <f t="shared" si="2"/>
        <v/>
      </c>
      <c r="AA7" s="35" t="str">
        <f t="shared" si="2"/>
        <v/>
      </c>
      <c r="AB7" s="35" t="str">
        <f t="shared" si="2"/>
        <v/>
      </c>
      <c r="AC7" s="35" t="str">
        <f t="shared" si="2"/>
        <v/>
      </c>
      <c r="AD7" s="35" t="str">
        <f t="shared" si="2"/>
        <v/>
      </c>
      <c r="AE7" s="35" t="str">
        <f t="shared" si="2"/>
        <v/>
      </c>
      <c r="AF7" s="35" t="str">
        <f t="shared" si="2"/>
        <v/>
      </c>
      <c r="AG7" s="35" t="str">
        <f t="shared" si="2"/>
        <v/>
      </c>
      <c r="AH7" s="35" t="str">
        <f t="shared" si="2"/>
        <v/>
      </c>
      <c r="AI7" s="35" t="str">
        <f t="shared" si="2"/>
        <v/>
      </c>
      <c r="AJ7" s="35" t="str">
        <f t="shared" si="2"/>
        <v/>
      </c>
      <c r="AK7" s="35" t="str">
        <f t="shared" si="2"/>
        <v/>
      </c>
      <c r="AL7" s="35" t="str">
        <f t="shared" si="2"/>
        <v/>
      </c>
      <c r="AM7" s="35" t="str">
        <f t="shared" si="2"/>
        <v/>
      </c>
    </row>
    <row r="8" spans="1:39" x14ac:dyDescent="0.3">
      <c r="A8" t="str">
        <f t="shared" si="3"/>
        <v>HAS  2</v>
      </c>
      <c r="B8" s="3">
        <f t="shared" si="5"/>
        <v>5</v>
      </c>
      <c r="C8" s="1">
        <v>470</v>
      </c>
      <c r="D8" s="27" t="s">
        <v>1510</v>
      </c>
      <c r="E8" s="1" t="str">
        <f>+VLOOKUP($C8,MasterData!$B$4:$K$1003,2,"false")</f>
        <v>Eileen</v>
      </c>
      <c r="F8" s="1" t="str">
        <f>+VLOOKUP($C8,MasterData!$B$4:$K$1003,3,"false")</f>
        <v>Beach</v>
      </c>
      <c r="G8" s="1" t="str">
        <f>+VLOOKUP($C8,MasterData!$B$4:$K$1003,4,"false")</f>
        <v>HAS</v>
      </c>
      <c r="H8" s="1" t="str">
        <f>+VLOOKUP($C8,MasterData!$B$4:$K$1003,5,"False")</f>
        <v>Sen</v>
      </c>
      <c r="I8" s="3" t="str">
        <f>+VLOOKUP($C8,MasterData!$B$4:$K$1003,6,"false")</f>
        <v>F</v>
      </c>
      <c r="J8" s="31" t="str">
        <f t="shared" si="0"/>
        <v>2</v>
      </c>
      <c r="K8" s="1" t="str">
        <f t="shared" si="1"/>
        <v>HAS  2</v>
      </c>
      <c r="N8" s="35" t="str">
        <f t="shared" si="4"/>
        <v/>
      </c>
      <c r="O8" s="35" t="str">
        <f t="shared" si="2"/>
        <v/>
      </c>
      <c r="P8" s="35" t="str">
        <f t="shared" si="2"/>
        <v/>
      </c>
      <c r="Q8" s="35" t="str">
        <f t="shared" si="2"/>
        <v/>
      </c>
      <c r="R8" s="35" t="str">
        <f t="shared" si="2"/>
        <v/>
      </c>
      <c r="S8" s="35" t="str">
        <f t="shared" si="2"/>
        <v/>
      </c>
      <c r="T8" s="35" t="str">
        <f t="shared" si="2"/>
        <v/>
      </c>
      <c r="U8" s="35" t="str">
        <f t="shared" si="2"/>
        <v/>
      </c>
      <c r="V8" s="35" t="str">
        <f t="shared" si="2"/>
        <v/>
      </c>
      <c r="W8" s="35" t="str">
        <f t="shared" si="2"/>
        <v/>
      </c>
      <c r="X8" s="35" t="str">
        <f t="shared" si="2"/>
        <v/>
      </c>
      <c r="Y8" s="35" t="str">
        <f t="shared" si="2"/>
        <v/>
      </c>
      <c r="Z8" s="35" t="str">
        <f t="shared" si="2"/>
        <v/>
      </c>
      <c r="AA8" s="35" t="str">
        <f t="shared" si="2"/>
        <v/>
      </c>
      <c r="AB8" s="35" t="str">
        <f t="shared" si="2"/>
        <v/>
      </c>
      <c r="AC8" s="35" t="str">
        <f t="shared" si="2"/>
        <v/>
      </c>
      <c r="AD8" s="35" t="str">
        <f t="shared" si="2"/>
        <v/>
      </c>
      <c r="AE8" s="35" t="str">
        <f t="shared" si="2"/>
        <v/>
      </c>
      <c r="AF8" s="35" t="str">
        <f t="shared" si="2"/>
        <v/>
      </c>
      <c r="AG8" s="35" t="str">
        <f t="shared" si="2"/>
        <v/>
      </c>
      <c r="AH8" s="35" t="str">
        <f t="shared" si="2"/>
        <v/>
      </c>
      <c r="AI8" s="35" t="str">
        <f t="shared" si="2"/>
        <v/>
      </c>
      <c r="AJ8" s="35" t="str">
        <f t="shared" si="2"/>
        <v/>
      </c>
      <c r="AK8" s="35" t="str">
        <f t="shared" si="2"/>
        <v/>
      </c>
      <c r="AL8" s="35" t="str">
        <f t="shared" si="2"/>
        <v/>
      </c>
      <c r="AM8" s="35" t="str">
        <f t="shared" si="2"/>
        <v/>
      </c>
    </row>
    <row r="9" spans="1:39" x14ac:dyDescent="0.3">
      <c r="A9" t="str">
        <f t="shared" si="3"/>
        <v>HAI  1</v>
      </c>
      <c r="B9" s="3">
        <f t="shared" si="5"/>
        <v>6</v>
      </c>
      <c r="C9" s="1">
        <v>315</v>
      </c>
      <c r="D9" s="27" t="s">
        <v>1511</v>
      </c>
      <c r="E9" s="1" t="str">
        <f>+VLOOKUP($C9,MasterData!$B$4:$K$1003,2,"false")</f>
        <v>Rachel</v>
      </c>
      <c r="F9" s="1" t="str">
        <f>+VLOOKUP($C9,MasterData!$B$4:$K$1003,3,"false")</f>
        <v>Hillman</v>
      </c>
      <c r="G9" s="1" t="str">
        <f>+VLOOKUP($C9,MasterData!$B$4:$K$1003,4,"false")</f>
        <v>HAI</v>
      </c>
      <c r="H9" s="1" t="str">
        <f>+VLOOKUP($C9,MasterData!$B$4:$K$1003,5,"False")</f>
        <v>Sen</v>
      </c>
      <c r="I9" s="3" t="str">
        <f>+VLOOKUP($C9,MasterData!$B$4:$K$1003,6,"false")</f>
        <v>F</v>
      </c>
      <c r="J9" s="31" t="str">
        <f t="shared" si="0"/>
        <v>1</v>
      </c>
      <c r="K9" s="1" t="str">
        <f t="shared" si="1"/>
        <v>HAI  1</v>
      </c>
      <c r="L9" s="8"/>
      <c r="N9" s="35" t="str">
        <f t="shared" si="4"/>
        <v/>
      </c>
      <c r="O9" s="35" t="str">
        <f t="shared" si="2"/>
        <v/>
      </c>
      <c r="P9" s="35" t="str">
        <f t="shared" si="2"/>
        <v/>
      </c>
      <c r="Q9" s="35" t="str">
        <f t="shared" si="2"/>
        <v/>
      </c>
      <c r="R9" s="35" t="str">
        <f t="shared" si="2"/>
        <v/>
      </c>
      <c r="S9" s="35" t="str">
        <f t="shared" si="2"/>
        <v/>
      </c>
      <c r="T9" s="35" t="str">
        <f t="shared" si="2"/>
        <v/>
      </c>
      <c r="U9" s="35" t="str">
        <f t="shared" si="2"/>
        <v/>
      </c>
      <c r="V9" s="35" t="str">
        <f t="shared" si="2"/>
        <v/>
      </c>
      <c r="W9" s="35" t="str">
        <f t="shared" si="2"/>
        <v/>
      </c>
      <c r="X9" s="35" t="str">
        <f t="shared" si="2"/>
        <v/>
      </c>
      <c r="Y9" s="35" t="str">
        <f t="shared" si="2"/>
        <v/>
      </c>
      <c r="Z9" s="35" t="str">
        <f t="shared" si="2"/>
        <v/>
      </c>
      <c r="AA9" s="35" t="str">
        <f t="shared" si="2"/>
        <v/>
      </c>
      <c r="AB9" s="35" t="str">
        <f t="shared" si="2"/>
        <v/>
      </c>
      <c r="AC9" s="35" t="str">
        <f t="shared" si="2"/>
        <v/>
      </c>
      <c r="AD9" s="35" t="str">
        <f t="shared" si="2"/>
        <v/>
      </c>
      <c r="AE9" s="35" t="str">
        <f t="shared" si="2"/>
        <v/>
      </c>
      <c r="AF9" s="35" t="str">
        <f t="shared" si="2"/>
        <v/>
      </c>
      <c r="AG9" s="35" t="str">
        <f t="shared" si="2"/>
        <v/>
      </c>
      <c r="AH9" s="35" t="str">
        <f t="shared" si="2"/>
        <v/>
      </c>
      <c r="AI9" s="35" t="str">
        <f t="shared" si="2"/>
        <v/>
      </c>
      <c r="AJ9" s="35" t="str">
        <f t="shared" si="2"/>
        <v/>
      </c>
      <c r="AK9" s="35" t="str">
        <f t="shared" si="2"/>
        <v/>
      </c>
      <c r="AL9" s="35" t="str">
        <f t="shared" si="2"/>
        <v/>
      </c>
      <c r="AM9" s="35" t="str">
        <f t="shared" si="2"/>
        <v/>
      </c>
    </row>
    <row r="10" spans="1:39" x14ac:dyDescent="0.3">
      <c r="A10" t="str">
        <f t="shared" si="3"/>
        <v>HY  1</v>
      </c>
      <c r="B10" s="3">
        <f t="shared" si="5"/>
        <v>7</v>
      </c>
      <c r="C10" s="1">
        <v>503</v>
      </c>
      <c r="D10" s="27" t="s">
        <v>1284</v>
      </c>
      <c r="E10" s="1" t="str">
        <f>+VLOOKUP($C10,MasterData!$B$4:$K$1003,2,"false")</f>
        <v>Rachael</v>
      </c>
      <c r="F10" s="1" t="str">
        <f>+VLOOKUP($C10,MasterData!$B$4:$K$1003,3,"false")</f>
        <v>Mulvey</v>
      </c>
      <c r="G10" s="1" t="str">
        <f>+VLOOKUP($C10,MasterData!$B$4:$K$1003,4,"false")</f>
        <v>HY</v>
      </c>
      <c r="H10" s="1" t="str">
        <f>+VLOOKUP($C10,MasterData!$B$4:$K$1003,5,"False")</f>
        <v>Sen</v>
      </c>
      <c r="I10" s="3" t="str">
        <f>+VLOOKUP($C10,MasterData!$B$4:$K$1003,6,"false")</f>
        <v>F</v>
      </c>
      <c r="J10" s="31" t="str">
        <f t="shared" si="0"/>
        <v>1</v>
      </c>
      <c r="K10" s="1" t="str">
        <f t="shared" si="1"/>
        <v>HY  1</v>
      </c>
      <c r="M10" s="12" t="s">
        <v>565</v>
      </c>
      <c r="N10" s="36">
        <f>IF(N7="",1000,SUM(N4:N7))</f>
        <v>1000</v>
      </c>
      <c r="O10" s="36">
        <f t="shared" ref="O10:AM10" si="6">IF(O7="",1000,SUM(O4:O7))</f>
        <v>25</v>
      </c>
      <c r="P10" s="36">
        <f t="shared" si="6"/>
        <v>65</v>
      </c>
      <c r="Q10" s="36">
        <f t="shared" si="6"/>
        <v>119</v>
      </c>
      <c r="R10" s="36">
        <f t="shared" si="6"/>
        <v>54</v>
      </c>
      <c r="S10" s="36">
        <f t="shared" si="6"/>
        <v>1000</v>
      </c>
      <c r="T10" s="36">
        <f t="shared" si="6"/>
        <v>68</v>
      </c>
      <c r="U10" s="36">
        <f t="shared" si="6"/>
        <v>116</v>
      </c>
      <c r="V10" s="36">
        <f t="shared" si="6"/>
        <v>97</v>
      </c>
      <c r="W10" s="36">
        <f t="shared" si="6"/>
        <v>1000</v>
      </c>
      <c r="X10" s="36">
        <f t="shared" si="6"/>
        <v>1000</v>
      </c>
      <c r="Y10" s="36">
        <f t="shared" si="6"/>
        <v>161</v>
      </c>
      <c r="Z10" s="36">
        <f t="shared" si="6"/>
        <v>1000</v>
      </c>
      <c r="AA10" s="36">
        <f t="shared" si="6"/>
        <v>1000</v>
      </c>
      <c r="AB10" s="36">
        <f t="shared" si="6"/>
        <v>1000</v>
      </c>
      <c r="AC10" s="36">
        <f t="shared" si="6"/>
        <v>1000</v>
      </c>
      <c r="AD10" s="36">
        <f t="shared" si="6"/>
        <v>1000</v>
      </c>
      <c r="AE10" s="36">
        <f t="shared" si="6"/>
        <v>1000</v>
      </c>
      <c r="AF10" s="36">
        <f t="shared" si="6"/>
        <v>1000</v>
      </c>
      <c r="AG10" s="36">
        <f t="shared" si="6"/>
        <v>1000</v>
      </c>
      <c r="AH10" s="36">
        <f t="shared" si="6"/>
        <v>1000</v>
      </c>
      <c r="AI10" s="36">
        <f t="shared" si="6"/>
        <v>1000</v>
      </c>
      <c r="AJ10" s="36">
        <f t="shared" si="6"/>
        <v>1000</v>
      </c>
      <c r="AK10" s="36">
        <f t="shared" si="6"/>
        <v>1000</v>
      </c>
      <c r="AL10" s="36">
        <f t="shared" si="6"/>
        <v>1000</v>
      </c>
      <c r="AM10" s="36">
        <f t="shared" si="6"/>
        <v>1000</v>
      </c>
    </row>
    <row r="11" spans="1:39" x14ac:dyDescent="0.3">
      <c r="A11" t="str">
        <f t="shared" si="3"/>
        <v>LEW  3</v>
      </c>
      <c r="B11" s="3">
        <f t="shared" si="5"/>
        <v>8</v>
      </c>
      <c r="C11" s="1">
        <v>473</v>
      </c>
      <c r="D11" s="27" t="s">
        <v>1512</v>
      </c>
      <c r="E11" s="1" t="str">
        <f>+VLOOKUP($C11,MasterData!$B$4:$K$1003,2,"false")</f>
        <v>Lizzie</v>
      </c>
      <c r="F11" s="1" t="str">
        <f>+VLOOKUP($C11,MasterData!$B$4:$K$1003,3,"false")</f>
        <v>Keep</v>
      </c>
      <c r="G11" s="1" t="str">
        <f>+VLOOKUP($C11,MasterData!$B$4:$K$1003,4,"false")</f>
        <v>LEW</v>
      </c>
      <c r="H11" s="1" t="str">
        <f>+VLOOKUP($C11,MasterData!$B$4:$K$1003,5,"False")</f>
        <v>Sen</v>
      </c>
      <c r="I11" s="3" t="str">
        <f>+VLOOKUP($C11,MasterData!$B$4:$K$1003,6,"false")</f>
        <v>F</v>
      </c>
      <c r="J11" s="31" t="str">
        <f t="shared" si="0"/>
        <v>3</v>
      </c>
      <c r="K11" s="1" t="str">
        <f t="shared" si="1"/>
        <v>LEW  3</v>
      </c>
      <c r="M11" s="12" t="s">
        <v>212</v>
      </c>
      <c r="N11" s="37">
        <f>RANK(N10,($N$10:$AM$10,$N$19:$AM$19),1)</f>
        <v>10</v>
      </c>
      <c r="O11" s="37">
        <f>RANK(O10,($N$10:$AM$10,$N$19:$AM$19),1)</f>
        <v>1</v>
      </c>
      <c r="P11" s="37">
        <f>RANK(P10,($N$10:$AM$10,$N$19:$AM$19),1)</f>
        <v>3</v>
      </c>
      <c r="Q11" s="37">
        <f>RANK(Q10,($N$10:$AM$10,$N$19:$AM$19),1)</f>
        <v>7</v>
      </c>
      <c r="R11" s="37">
        <f>RANK(R10,($N$10:$AM$10,$N$19:$AM$19),1)</f>
        <v>2</v>
      </c>
      <c r="S11" s="37">
        <f>RANK(S10,($N$10:$AM$10,$N$19:$AM$19),1)</f>
        <v>10</v>
      </c>
      <c r="T11" s="37">
        <f>RANK(T10,($N$10:$AM$10,$N$19:$AM$19),1)</f>
        <v>4</v>
      </c>
      <c r="U11" s="37">
        <f>RANK(U10,($N$10:$AM$10,$N$19:$AM$19),1)</f>
        <v>6</v>
      </c>
      <c r="V11" s="37">
        <f>RANK(V10,($N$10:$AM$10,$N$19:$AM$19),1)</f>
        <v>5</v>
      </c>
      <c r="W11" s="37">
        <f>RANK(W10,($N$10:$AM$10,$N$19:$AM$19),1)</f>
        <v>10</v>
      </c>
      <c r="X11" s="37">
        <f>RANK(X10,($N$10:$AM$10,$N$19:$AM$19),1)</f>
        <v>10</v>
      </c>
      <c r="Y11" s="37">
        <f>RANK(Y10,($N$10:$AM$10,$N$19:$AM$19),1)</f>
        <v>8</v>
      </c>
      <c r="Z11" s="37">
        <f>RANK(Z10,($N$10:$AM$10,$N$19:$AM$19),1)</f>
        <v>10</v>
      </c>
      <c r="AA11" s="37">
        <f>RANK(AA10,($N$10:$AM$10,$N$19:$AM$19),1)</f>
        <v>10</v>
      </c>
      <c r="AB11" s="37">
        <f>RANK(AB10,($N$10:$AM$10,$N$19:$AM$19),1)</f>
        <v>10</v>
      </c>
      <c r="AC11" s="37">
        <f>RANK(AC10,($N$10:$AM$10,$N$19:$AM$19),1)</f>
        <v>10</v>
      </c>
      <c r="AD11" s="37">
        <f>RANK(AD10,($N$10:$AM$10,$N$19:$AM$19),1)</f>
        <v>10</v>
      </c>
      <c r="AE11" s="37">
        <f>RANK(AE10,($N$10:$AM$10,$N$19:$AM$19),1)</f>
        <v>10</v>
      </c>
      <c r="AF11" s="37">
        <f>RANK(AF10,($N$10:$AM$10,$N$19:$AM$19),1)</f>
        <v>10</v>
      </c>
      <c r="AG11" s="37">
        <f>RANK(AG10,($N$10:$AM$10,$N$19:$AM$19),1)</f>
        <v>10</v>
      </c>
      <c r="AH11" s="37">
        <f>RANK(AH10,($N$10:$AM$10,$N$19:$AM$19),1)</f>
        <v>10</v>
      </c>
      <c r="AI11" s="37">
        <f>RANK(AI10,($N$10:$AM$10,$N$19:$AM$19),1)</f>
        <v>10</v>
      </c>
      <c r="AJ11" s="37">
        <f>RANK(AJ10,($N$10:$AM$10,$N$19:$AM$19),1)</f>
        <v>10</v>
      </c>
      <c r="AK11" s="37">
        <f>RANK(AK10,($N$10:$AM$10,$N$19:$AM$19),1)</f>
        <v>10</v>
      </c>
      <c r="AL11" s="37">
        <f>RANK(AL10,($N$10:$AM$10,$N$19:$AM$19),1)</f>
        <v>10</v>
      </c>
      <c r="AM11" s="37">
        <f>RANK(AM10,($N$10:$AM$10,$N$19:$AM$19),1)</f>
        <v>10</v>
      </c>
    </row>
    <row r="12" spans="1:39" x14ac:dyDescent="0.3">
      <c r="A12" t="str">
        <f t="shared" si="3"/>
        <v>TON  2</v>
      </c>
      <c r="B12" s="3">
        <f t="shared" si="5"/>
        <v>9</v>
      </c>
      <c r="C12" s="1">
        <v>520</v>
      </c>
      <c r="D12" s="27" t="s">
        <v>1513</v>
      </c>
      <c r="E12" s="1" t="str">
        <f>+VLOOKUP($C12,MasterData!$B$4:$K$1003,2,"false")</f>
        <v>Verity</v>
      </c>
      <c r="F12" s="1" t="str">
        <f>+VLOOKUP($C12,MasterData!$B$4:$K$1003,3,"false")</f>
        <v>Hopkins</v>
      </c>
      <c r="G12" s="1" t="str">
        <f>+VLOOKUP($C12,MasterData!$B$4:$K$1003,4,"false")</f>
        <v>TON</v>
      </c>
      <c r="H12" s="1" t="str">
        <f>+VLOOKUP($C12,MasterData!$B$4:$K$1003,5,"False")</f>
        <v>Sen</v>
      </c>
      <c r="I12" s="3" t="str">
        <f>+VLOOKUP($C12,MasterData!$B$4:$K$1003,6,"false")</f>
        <v>F</v>
      </c>
      <c r="J12" s="31" t="str">
        <f t="shared" si="0"/>
        <v>2</v>
      </c>
      <c r="K12" s="1" t="str">
        <f t="shared" si="1"/>
        <v>TON  2</v>
      </c>
    </row>
    <row r="13" spans="1:39" x14ac:dyDescent="0.3">
      <c r="A13" t="str">
        <f t="shared" si="3"/>
        <v>BWT  1</v>
      </c>
      <c r="B13" s="3">
        <f t="shared" si="5"/>
        <v>10</v>
      </c>
      <c r="C13" s="1">
        <v>480</v>
      </c>
      <c r="D13" s="27" t="s">
        <v>1514</v>
      </c>
      <c r="E13" s="1" t="str">
        <f>+VLOOKUP($C13,MasterData!$B$4:$K$1003,2,"false")</f>
        <v>Abigail</v>
      </c>
      <c r="F13" s="1" t="str">
        <f>+VLOOKUP($C13,MasterData!$B$4:$K$1003,3,"false")</f>
        <v>Bedwell</v>
      </c>
      <c r="G13" s="1" t="str">
        <f>+VLOOKUP($C13,MasterData!$B$4:$K$1003,4,"false")</f>
        <v>BWT</v>
      </c>
      <c r="H13" s="1" t="str">
        <f>+VLOOKUP($C13,MasterData!$B$4:$K$1003,5,"False")</f>
        <v>Sen</v>
      </c>
      <c r="I13" s="3" t="str">
        <f>+VLOOKUP($C13,MasterData!$B$4:$K$1003,6,"false")</f>
        <v>F</v>
      </c>
      <c r="J13" s="31" t="str">
        <f t="shared" si="0"/>
        <v>1</v>
      </c>
      <c r="K13" s="1" t="str">
        <f t="shared" si="1"/>
        <v>BWT  1</v>
      </c>
      <c r="M13">
        <v>5</v>
      </c>
      <c r="N13" s="35" t="str">
        <f>+IF(ISNA(VLOOKUP(N$3&amp;"  "&amp;$M13,$A$3:$I$110,2,0)),"",VLOOKUP(N$3&amp;"  "&amp;$M13,$A$3:$I$110,2,0))</f>
        <v/>
      </c>
      <c r="O13" s="35">
        <f t="shared" ref="O13:AD18" si="7">+IF(ISNA(VLOOKUP(O$3&amp;"  "&amp;$M13,$A$3:$I$110,2,0)),"",VLOOKUP(O$3&amp;"  "&amp;$M13,$A$3:$I$110,2,0))</f>
        <v>36</v>
      </c>
      <c r="P13" s="35">
        <f t="shared" si="7"/>
        <v>47</v>
      </c>
      <c r="Q13" s="35">
        <f t="shared" si="7"/>
        <v>53</v>
      </c>
      <c r="R13" s="35">
        <f t="shared" si="7"/>
        <v>32</v>
      </c>
      <c r="S13" s="35" t="str">
        <f t="shared" si="7"/>
        <v/>
      </c>
      <c r="T13" s="35">
        <f t="shared" si="7"/>
        <v>31</v>
      </c>
      <c r="U13" s="35">
        <f t="shared" si="7"/>
        <v>39</v>
      </c>
      <c r="V13" s="35">
        <f t="shared" si="7"/>
        <v>41</v>
      </c>
      <c r="W13" s="35" t="str">
        <f t="shared" si="7"/>
        <v/>
      </c>
      <c r="X13" s="35" t="str">
        <f t="shared" si="7"/>
        <v/>
      </c>
      <c r="Y13" s="35">
        <f t="shared" si="7"/>
        <v>50</v>
      </c>
      <c r="Z13" s="35" t="str">
        <f t="shared" si="7"/>
        <v/>
      </c>
      <c r="AA13" s="35" t="str">
        <f t="shared" si="7"/>
        <v/>
      </c>
      <c r="AB13" s="35" t="str">
        <f t="shared" si="7"/>
        <v/>
      </c>
      <c r="AC13" s="35" t="str">
        <f t="shared" si="7"/>
        <v/>
      </c>
      <c r="AD13" s="35" t="str">
        <f t="shared" si="7"/>
        <v/>
      </c>
      <c r="AE13" s="35" t="str">
        <f t="shared" ref="AE13:AM18" si="8">+IF(ISNA(VLOOKUP(AE$3&amp;"  "&amp;$M13,$A$3:$I$110,2,0)),"",VLOOKUP(AE$3&amp;"  "&amp;$M13,$A$3:$I$110,2,0))</f>
        <v/>
      </c>
      <c r="AF13" s="35" t="str">
        <f t="shared" si="8"/>
        <v/>
      </c>
      <c r="AG13" s="35" t="str">
        <f t="shared" si="8"/>
        <v/>
      </c>
      <c r="AH13" s="35" t="str">
        <f t="shared" si="8"/>
        <v/>
      </c>
      <c r="AI13" s="35" t="str">
        <f t="shared" si="8"/>
        <v/>
      </c>
      <c r="AJ13" s="35" t="str">
        <f t="shared" si="8"/>
        <v/>
      </c>
      <c r="AK13" s="35" t="str">
        <f t="shared" si="8"/>
        <v/>
      </c>
      <c r="AL13" s="35" t="str">
        <f t="shared" si="8"/>
        <v/>
      </c>
      <c r="AM13" s="35" t="str">
        <f t="shared" si="8"/>
        <v/>
      </c>
    </row>
    <row r="14" spans="1:39" x14ac:dyDescent="0.3">
      <c r="A14" t="str">
        <f t="shared" si="3"/>
        <v>LEW  4</v>
      </c>
      <c r="B14" s="3">
        <f t="shared" si="5"/>
        <v>11</v>
      </c>
      <c r="C14" s="1">
        <v>478</v>
      </c>
      <c r="D14" s="27" t="s">
        <v>1515</v>
      </c>
      <c r="E14" s="1" t="str">
        <f>+VLOOKUP($C14,MasterData!$B$4:$K$1003,2,"false")</f>
        <v>Megan</v>
      </c>
      <c r="F14" s="1" t="str">
        <f>+VLOOKUP($C14,MasterData!$B$4:$K$1003,3,"false")</f>
        <v>Taylor</v>
      </c>
      <c r="G14" s="1" t="str">
        <f>+VLOOKUP($C14,MasterData!$B$4:$K$1003,4,"false")</f>
        <v>LEW</v>
      </c>
      <c r="H14" s="1" t="str">
        <f>+VLOOKUP($C14,MasterData!$B$4:$K$1003,5,"False")</f>
        <v>Sen</v>
      </c>
      <c r="I14" s="3" t="str">
        <f>+VLOOKUP($C14,MasterData!$B$4:$K$1003,6,"false")</f>
        <v>F</v>
      </c>
      <c r="J14" s="31" t="str">
        <f t="shared" si="0"/>
        <v>4</v>
      </c>
      <c r="K14" s="1" t="str">
        <f t="shared" si="1"/>
        <v>LEW  4</v>
      </c>
      <c r="M14">
        <v>6</v>
      </c>
      <c r="N14" s="35" t="str">
        <f t="shared" ref="N14:N18" si="9">+IF(ISNA(VLOOKUP(N$3&amp;"  "&amp;$M14,$A$3:$I$110,2,0)),"",VLOOKUP(N$3&amp;"  "&amp;$M14,$A$3:$I$110,2,0))</f>
        <v/>
      </c>
      <c r="O14" s="35" t="str">
        <f t="shared" si="7"/>
        <v/>
      </c>
      <c r="P14" s="35">
        <f t="shared" si="7"/>
        <v>48</v>
      </c>
      <c r="Q14" s="35" t="str">
        <f t="shared" si="7"/>
        <v/>
      </c>
      <c r="R14" s="35">
        <f t="shared" si="7"/>
        <v>44</v>
      </c>
      <c r="S14" s="35" t="str">
        <f t="shared" si="7"/>
        <v/>
      </c>
      <c r="T14" s="35" t="str">
        <f t="shared" si="7"/>
        <v/>
      </c>
      <c r="U14" s="35" t="str">
        <f t="shared" si="7"/>
        <v/>
      </c>
      <c r="V14" s="35">
        <f t="shared" si="7"/>
        <v>57</v>
      </c>
      <c r="W14" s="35" t="str">
        <f t="shared" si="7"/>
        <v/>
      </c>
      <c r="X14" s="35" t="str">
        <f t="shared" si="7"/>
        <v/>
      </c>
      <c r="Y14" s="35">
        <f t="shared" si="7"/>
        <v>52</v>
      </c>
      <c r="Z14" s="35" t="str">
        <f t="shared" si="7"/>
        <v/>
      </c>
      <c r="AA14" s="35" t="str">
        <f t="shared" si="7"/>
        <v/>
      </c>
      <c r="AB14" s="35" t="str">
        <f t="shared" si="7"/>
        <v/>
      </c>
      <c r="AC14" s="35" t="str">
        <f t="shared" si="7"/>
        <v/>
      </c>
      <c r="AD14" s="35" t="str">
        <f t="shared" si="7"/>
        <v/>
      </c>
      <c r="AE14" s="35" t="str">
        <f t="shared" si="8"/>
        <v/>
      </c>
      <c r="AF14" s="35" t="str">
        <f t="shared" si="8"/>
        <v/>
      </c>
      <c r="AG14" s="35" t="str">
        <f t="shared" si="8"/>
        <v/>
      </c>
      <c r="AH14" s="35" t="str">
        <f t="shared" si="8"/>
        <v/>
      </c>
      <c r="AI14" s="35" t="str">
        <f t="shared" si="8"/>
        <v/>
      </c>
      <c r="AJ14" s="35" t="str">
        <f t="shared" si="8"/>
        <v/>
      </c>
      <c r="AK14" s="35" t="str">
        <f t="shared" si="8"/>
        <v/>
      </c>
      <c r="AL14" s="35" t="str">
        <f t="shared" si="8"/>
        <v/>
      </c>
      <c r="AM14" s="35" t="str">
        <f t="shared" si="8"/>
        <v/>
      </c>
    </row>
    <row r="15" spans="1:39" x14ac:dyDescent="0.3">
      <c r="A15" t="str">
        <f t="shared" si="3"/>
        <v>HY  2</v>
      </c>
      <c r="B15" s="3">
        <f t="shared" si="5"/>
        <v>12</v>
      </c>
      <c r="C15" s="1">
        <v>515</v>
      </c>
      <c r="D15" s="27" t="s">
        <v>1516</v>
      </c>
      <c r="E15" s="1" t="str">
        <f>+VLOOKUP($C15,MasterData!$B$4:$K$1003,2,"false")</f>
        <v>Stacey</v>
      </c>
      <c r="F15" s="1" t="str">
        <f>+VLOOKUP($C15,MasterData!$B$4:$K$1003,3,"false")</f>
        <v>Clusker</v>
      </c>
      <c r="G15" s="1" t="str">
        <f>+VLOOKUP($C15,MasterData!$B$4:$K$1003,4,"false")</f>
        <v>HY</v>
      </c>
      <c r="H15" s="1" t="str">
        <f>+VLOOKUP($C15,MasterData!$B$4:$K$1003,5,"False")</f>
        <v>Sen</v>
      </c>
      <c r="I15" s="3" t="str">
        <f>+VLOOKUP($C15,MasterData!$B$4:$K$1003,6,"false")</f>
        <v>F</v>
      </c>
      <c r="J15" s="31" t="str">
        <f t="shared" si="0"/>
        <v>2</v>
      </c>
      <c r="K15" s="1" t="str">
        <f t="shared" si="1"/>
        <v>HY  2</v>
      </c>
      <c r="M15">
        <v>7</v>
      </c>
      <c r="N15" s="35" t="str">
        <f t="shared" si="9"/>
        <v/>
      </c>
      <c r="O15" s="35" t="str">
        <f t="shared" si="7"/>
        <v/>
      </c>
      <c r="P15" s="35" t="str">
        <f t="shared" si="7"/>
        <v/>
      </c>
      <c r="Q15" s="35" t="str">
        <f t="shared" si="7"/>
        <v/>
      </c>
      <c r="R15" s="35">
        <f t="shared" si="7"/>
        <v>45</v>
      </c>
      <c r="S15" s="35" t="str">
        <f t="shared" si="7"/>
        <v/>
      </c>
      <c r="T15" s="35" t="str">
        <f t="shared" si="7"/>
        <v/>
      </c>
      <c r="U15" s="35" t="str">
        <f t="shared" si="7"/>
        <v/>
      </c>
      <c r="V15" s="35" t="str">
        <f t="shared" si="7"/>
        <v/>
      </c>
      <c r="W15" s="35" t="str">
        <f t="shared" si="7"/>
        <v/>
      </c>
      <c r="X15" s="35" t="str">
        <f t="shared" si="7"/>
        <v/>
      </c>
      <c r="Y15" s="35">
        <f t="shared" si="7"/>
        <v>54</v>
      </c>
      <c r="Z15" s="35" t="str">
        <f t="shared" si="7"/>
        <v/>
      </c>
      <c r="AA15" s="35" t="str">
        <f t="shared" si="7"/>
        <v/>
      </c>
      <c r="AB15" s="35" t="str">
        <f t="shared" si="7"/>
        <v/>
      </c>
      <c r="AC15" s="35" t="str">
        <f t="shared" si="7"/>
        <v/>
      </c>
      <c r="AD15" s="35" t="str">
        <f t="shared" si="7"/>
        <v/>
      </c>
      <c r="AE15" s="35" t="str">
        <f t="shared" si="8"/>
        <v/>
      </c>
      <c r="AF15" s="35" t="str">
        <f t="shared" si="8"/>
        <v/>
      </c>
      <c r="AG15" s="35" t="str">
        <f t="shared" si="8"/>
        <v/>
      </c>
      <c r="AH15" s="35" t="str">
        <f t="shared" si="8"/>
        <v/>
      </c>
      <c r="AI15" s="35" t="str">
        <f t="shared" si="8"/>
        <v/>
      </c>
      <c r="AJ15" s="35" t="str">
        <f t="shared" si="8"/>
        <v/>
      </c>
      <c r="AK15" s="35" t="str">
        <f t="shared" si="8"/>
        <v/>
      </c>
      <c r="AL15" s="35" t="str">
        <f t="shared" si="8"/>
        <v/>
      </c>
      <c r="AM15" s="35" t="str">
        <f t="shared" si="8"/>
        <v/>
      </c>
    </row>
    <row r="16" spans="1:39" x14ac:dyDescent="0.3">
      <c r="A16" t="str">
        <f t="shared" si="3"/>
        <v>HY  3</v>
      </c>
      <c r="B16" s="3">
        <f t="shared" si="5"/>
        <v>13</v>
      </c>
      <c r="C16" s="1">
        <v>468</v>
      </c>
      <c r="D16" s="27" t="s">
        <v>1517</v>
      </c>
      <c r="E16" s="1" t="str">
        <f>+VLOOKUP($C16,MasterData!$B$4:$K$1003,2,"false")</f>
        <v>Jenna Louise</v>
      </c>
      <c r="F16" s="1" t="str">
        <f>+VLOOKUP($C16,MasterData!$B$4:$K$1003,3,"false")</f>
        <v>French</v>
      </c>
      <c r="G16" s="1" t="str">
        <f>+VLOOKUP($C16,MasterData!$B$4:$K$1003,4,"false")</f>
        <v>HY</v>
      </c>
      <c r="H16" s="1" t="str">
        <f>+VLOOKUP($C16,MasterData!$B$4:$K$1003,5,"False")</f>
        <v>Sen</v>
      </c>
      <c r="I16" s="3" t="str">
        <f>+VLOOKUP($C16,MasterData!$B$4:$K$1003,6,"false")</f>
        <v>F</v>
      </c>
      <c r="J16" s="31" t="str">
        <f t="shared" si="0"/>
        <v>3</v>
      </c>
      <c r="K16" s="1" t="str">
        <f t="shared" si="1"/>
        <v>HY  3</v>
      </c>
      <c r="M16">
        <v>8</v>
      </c>
      <c r="N16" s="35" t="str">
        <f t="shared" si="9"/>
        <v/>
      </c>
      <c r="O16" s="35" t="str">
        <f t="shared" si="7"/>
        <v/>
      </c>
      <c r="P16" s="35" t="str">
        <f t="shared" si="7"/>
        <v/>
      </c>
      <c r="Q16" s="35" t="str">
        <f t="shared" si="7"/>
        <v/>
      </c>
      <c r="R16" s="35" t="str">
        <f t="shared" si="7"/>
        <v/>
      </c>
      <c r="S16" s="35" t="str">
        <f t="shared" si="7"/>
        <v/>
      </c>
      <c r="T16" s="35" t="str">
        <f t="shared" si="7"/>
        <v/>
      </c>
      <c r="U16" s="35" t="str">
        <f t="shared" si="7"/>
        <v/>
      </c>
      <c r="V16" s="35" t="str">
        <f t="shared" si="7"/>
        <v/>
      </c>
      <c r="W16" s="35" t="str">
        <f t="shared" si="7"/>
        <v/>
      </c>
      <c r="X16" s="35" t="str">
        <f t="shared" si="7"/>
        <v/>
      </c>
      <c r="Y16" s="35">
        <f t="shared" si="7"/>
        <v>55</v>
      </c>
      <c r="Z16" s="35" t="str">
        <f t="shared" si="7"/>
        <v/>
      </c>
      <c r="AA16" s="35" t="str">
        <f t="shared" si="7"/>
        <v/>
      </c>
      <c r="AB16" s="35" t="str">
        <f t="shared" si="7"/>
        <v/>
      </c>
      <c r="AC16" s="35" t="str">
        <f t="shared" si="7"/>
        <v/>
      </c>
      <c r="AD16" s="35" t="str">
        <f t="shared" si="7"/>
        <v/>
      </c>
      <c r="AE16" s="35" t="str">
        <f t="shared" si="8"/>
        <v/>
      </c>
      <c r="AF16" s="35" t="str">
        <f t="shared" si="8"/>
        <v/>
      </c>
      <c r="AG16" s="35" t="str">
        <f t="shared" si="8"/>
        <v/>
      </c>
      <c r="AH16" s="35" t="str">
        <f t="shared" si="8"/>
        <v/>
      </c>
      <c r="AI16" s="35" t="str">
        <f t="shared" si="8"/>
        <v/>
      </c>
      <c r="AJ16" s="35" t="str">
        <f t="shared" si="8"/>
        <v/>
      </c>
      <c r="AK16" s="35" t="str">
        <f t="shared" si="8"/>
        <v/>
      </c>
      <c r="AL16" s="35" t="str">
        <f t="shared" si="8"/>
        <v/>
      </c>
      <c r="AM16" s="35" t="str">
        <f t="shared" si="8"/>
        <v/>
      </c>
    </row>
    <row r="17" spans="1:39" x14ac:dyDescent="0.3">
      <c r="A17" t="str">
        <f t="shared" si="3"/>
        <v>B&amp;H  1</v>
      </c>
      <c r="B17" s="3">
        <f t="shared" si="5"/>
        <v>14</v>
      </c>
      <c r="C17" s="1">
        <v>311</v>
      </c>
      <c r="D17" s="27" t="s">
        <v>1518</v>
      </c>
      <c r="E17" s="1" t="str">
        <f>+VLOOKUP($C17,MasterData!$B$4:$K$1003,2,"false")</f>
        <v>Emily</v>
      </c>
      <c r="F17" s="1" t="str">
        <f>+VLOOKUP($C17,MasterData!$B$4:$K$1003,3,"false")</f>
        <v>Muzio</v>
      </c>
      <c r="G17" s="1" t="str">
        <f>+VLOOKUP($C17,MasterData!$B$4:$K$1003,4,"false")</f>
        <v>B&amp;H</v>
      </c>
      <c r="H17" s="1" t="str">
        <f>+VLOOKUP($C17,MasterData!$B$4:$K$1003,5,"False")</f>
        <v>U20</v>
      </c>
      <c r="I17" s="3" t="str">
        <f>+VLOOKUP($C17,MasterData!$B$4:$K$1003,6,"false")</f>
        <v>F</v>
      </c>
      <c r="J17" s="31" t="str">
        <f t="shared" si="0"/>
        <v>1</v>
      </c>
      <c r="K17" s="1" t="str">
        <f t="shared" si="1"/>
        <v>B&amp;H  1</v>
      </c>
      <c r="N17" s="35" t="str">
        <f t="shared" si="9"/>
        <v/>
      </c>
      <c r="O17" s="35" t="str">
        <f t="shared" si="7"/>
        <v/>
      </c>
      <c r="P17" s="35" t="str">
        <f t="shared" si="7"/>
        <v/>
      </c>
      <c r="Q17" s="35" t="str">
        <f t="shared" si="7"/>
        <v/>
      </c>
      <c r="R17" s="35" t="str">
        <f t="shared" si="7"/>
        <v/>
      </c>
      <c r="S17" s="35" t="str">
        <f t="shared" si="7"/>
        <v/>
      </c>
      <c r="T17" s="35" t="str">
        <f t="shared" si="7"/>
        <v/>
      </c>
      <c r="U17" s="35" t="str">
        <f t="shared" si="7"/>
        <v/>
      </c>
      <c r="V17" s="35" t="str">
        <f t="shared" si="7"/>
        <v/>
      </c>
      <c r="W17" s="35" t="str">
        <f t="shared" si="7"/>
        <v/>
      </c>
      <c r="X17" s="35" t="str">
        <f t="shared" si="7"/>
        <v/>
      </c>
      <c r="Y17" s="35" t="str">
        <f t="shared" si="7"/>
        <v/>
      </c>
      <c r="Z17" s="35" t="str">
        <f t="shared" si="7"/>
        <v/>
      </c>
      <c r="AA17" s="35" t="str">
        <f t="shared" si="7"/>
        <v/>
      </c>
      <c r="AB17" s="35" t="str">
        <f t="shared" si="7"/>
        <v/>
      </c>
      <c r="AC17" s="35" t="str">
        <f t="shared" si="7"/>
        <v/>
      </c>
      <c r="AD17" s="35" t="str">
        <f t="shared" si="7"/>
        <v/>
      </c>
      <c r="AE17" s="35" t="str">
        <f t="shared" si="8"/>
        <v/>
      </c>
      <c r="AF17" s="35" t="str">
        <f t="shared" si="8"/>
        <v/>
      </c>
      <c r="AG17" s="35" t="str">
        <f t="shared" si="8"/>
        <v/>
      </c>
      <c r="AH17" s="35" t="str">
        <f t="shared" si="8"/>
        <v/>
      </c>
      <c r="AI17" s="35" t="str">
        <f t="shared" si="8"/>
        <v/>
      </c>
      <c r="AJ17" s="35" t="str">
        <f t="shared" si="8"/>
        <v/>
      </c>
      <c r="AK17" s="35" t="str">
        <f t="shared" si="8"/>
        <v/>
      </c>
      <c r="AL17" s="35" t="str">
        <f t="shared" si="8"/>
        <v/>
      </c>
      <c r="AM17" s="35" t="str">
        <f t="shared" si="8"/>
        <v/>
      </c>
    </row>
    <row r="18" spans="1:39" x14ac:dyDescent="0.3">
      <c r="A18" t="str">
        <f t="shared" si="3"/>
        <v>EAS  1</v>
      </c>
      <c r="B18" s="3">
        <f t="shared" si="5"/>
        <v>15</v>
      </c>
      <c r="C18" s="1">
        <v>496</v>
      </c>
      <c r="D18" s="27" t="s">
        <v>1519</v>
      </c>
      <c r="E18" s="1" t="str">
        <f>+VLOOKUP($C18,MasterData!$B$4:$K$1003,2,"false")</f>
        <v>Jennifer</v>
      </c>
      <c r="F18" s="1" t="str">
        <f>+VLOOKUP($C18,MasterData!$B$4:$K$1003,3,"false")</f>
        <v>Brown</v>
      </c>
      <c r="G18" s="1" t="str">
        <f>+VLOOKUP($C18,MasterData!$B$4:$K$1003,4,"false")</f>
        <v>EAS</v>
      </c>
      <c r="H18" s="1" t="str">
        <f>+VLOOKUP($C18,MasterData!$B$4:$K$1003,5,"False")</f>
        <v>Sen</v>
      </c>
      <c r="I18" s="3" t="str">
        <f>+VLOOKUP($C18,MasterData!$B$4:$K$1003,6,"false")</f>
        <v>F</v>
      </c>
      <c r="J18" s="31" t="str">
        <f t="shared" si="0"/>
        <v>1</v>
      </c>
      <c r="K18" s="1" t="str">
        <f t="shared" si="1"/>
        <v>EAS  1</v>
      </c>
      <c r="N18" s="35" t="str">
        <f t="shared" si="9"/>
        <v/>
      </c>
      <c r="O18" s="35" t="str">
        <f t="shared" si="7"/>
        <v/>
      </c>
      <c r="P18" s="35" t="str">
        <f t="shared" si="7"/>
        <v/>
      </c>
      <c r="Q18" s="35" t="str">
        <f t="shared" si="7"/>
        <v/>
      </c>
      <c r="R18" s="35" t="str">
        <f t="shared" si="7"/>
        <v/>
      </c>
      <c r="S18" s="35" t="str">
        <f t="shared" si="7"/>
        <v/>
      </c>
      <c r="T18" s="35" t="str">
        <f t="shared" si="7"/>
        <v/>
      </c>
      <c r="U18" s="35" t="str">
        <f t="shared" si="7"/>
        <v/>
      </c>
      <c r="V18" s="35" t="str">
        <f t="shared" si="7"/>
        <v/>
      </c>
      <c r="W18" s="35" t="str">
        <f t="shared" si="7"/>
        <v/>
      </c>
      <c r="X18" s="35" t="str">
        <f t="shared" si="7"/>
        <v/>
      </c>
      <c r="Y18" s="35" t="str">
        <f t="shared" si="7"/>
        <v/>
      </c>
      <c r="Z18" s="35" t="str">
        <f t="shared" si="7"/>
        <v/>
      </c>
      <c r="AA18" s="35" t="str">
        <f t="shared" si="7"/>
        <v/>
      </c>
      <c r="AB18" s="35" t="str">
        <f t="shared" si="7"/>
        <v/>
      </c>
      <c r="AC18" s="35" t="str">
        <f t="shared" si="7"/>
        <v/>
      </c>
      <c r="AD18" s="35" t="str">
        <f t="shared" si="7"/>
        <v/>
      </c>
      <c r="AE18" s="35" t="str">
        <f t="shared" si="8"/>
        <v/>
      </c>
      <c r="AF18" s="35" t="str">
        <f t="shared" si="8"/>
        <v/>
      </c>
      <c r="AG18" s="35" t="str">
        <f t="shared" si="8"/>
        <v/>
      </c>
      <c r="AH18" s="35" t="str">
        <f t="shared" si="8"/>
        <v/>
      </c>
      <c r="AI18" s="35" t="str">
        <f t="shared" si="8"/>
        <v/>
      </c>
      <c r="AJ18" s="35" t="str">
        <f t="shared" si="8"/>
        <v/>
      </c>
      <c r="AK18" s="35" t="str">
        <f t="shared" si="8"/>
        <v/>
      </c>
      <c r="AL18" s="35" t="str">
        <f t="shared" si="8"/>
        <v/>
      </c>
      <c r="AM18" s="35" t="str">
        <f t="shared" si="8"/>
        <v/>
      </c>
    </row>
    <row r="19" spans="1:39" x14ac:dyDescent="0.3">
      <c r="A19" t="str">
        <f t="shared" si="3"/>
        <v>B&amp;H  2</v>
      </c>
      <c r="B19" s="3">
        <f t="shared" si="5"/>
        <v>16</v>
      </c>
      <c r="C19" s="1">
        <v>509</v>
      </c>
      <c r="D19" s="27" t="s">
        <v>1520</v>
      </c>
      <c r="E19" s="1" t="str">
        <f>+VLOOKUP($C19,MasterData!$B$4:$K$1003,2,"false")</f>
        <v>Victoria</v>
      </c>
      <c r="F19" s="1" t="str">
        <f>+VLOOKUP($C19,MasterData!$B$4:$K$1003,3,"false")</f>
        <v>Alikhan</v>
      </c>
      <c r="G19" s="1" t="str">
        <f>+VLOOKUP($C19,MasterData!$B$4:$K$1003,4,"false")</f>
        <v>B&amp;H</v>
      </c>
      <c r="H19" s="1" t="str">
        <f>+VLOOKUP($C19,MasterData!$B$4:$K$1003,5,"False")</f>
        <v>Sen</v>
      </c>
      <c r="I19" s="3" t="str">
        <f>+VLOOKUP($C19,MasterData!$B$4:$K$1003,6,"false")</f>
        <v>F</v>
      </c>
      <c r="J19" s="31" t="str">
        <f t="shared" si="0"/>
        <v>2</v>
      </c>
      <c r="K19" s="1" t="str">
        <f t="shared" si="1"/>
        <v>B&amp;H  2</v>
      </c>
      <c r="M19" s="12" t="s">
        <v>565</v>
      </c>
      <c r="N19" s="36">
        <f>IF(N16="",1000,SUM(N13:N16))</f>
        <v>1000</v>
      </c>
      <c r="O19" s="36">
        <f t="shared" ref="O19:AM19" si="10">IF(O16="",1000,SUM(O13:O16))</f>
        <v>1000</v>
      </c>
      <c r="P19" s="36">
        <f t="shared" si="10"/>
        <v>1000</v>
      </c>
      <c r="Q19" s="36">
        <f t="shared" si="10"/>
        <v>1000</v>
      </c>
      <c r="R19" s="36">
        <f t="shared" si="10"/>
        <v>1000</v>
      </c>
      <c r="S19" s="36">
        <f t="shared" si="10"/>
        <v>1000</v>
      </c>
      <c r="T19" s="36">
        <f t="shared" si="10"/>
        <v>1000</v>
      </c>
      <c r="U19" s="36">
        <f t="shared" si="10"/>
        <v>1000</v>
      </c>
      <c r="V19" s="36">
        <f t="shared" si="10"/>
        <v>1000</v>
      </c>
      <c r="W19" s="36">
        <f t="shared" si="10"/>
        <v>1000</v>
      </c>
      <c r="X19" s="36">
        <f t="shared" si="10"/>
        <v>1000</v>
      </c>
      <c r="Y19" s="36">
        <f t="shared" si="10"/>
        <v>211</v>
      </c>
      <c r="Z19" s="36">
        <f t="shared" si="10"/>
        <v>1000</v>
      </c>
      <c r="AA19" s="36">
        <f t="shared" si="10"/>
        <v>1000</v>
      </c>
      <c r="AB19" s="36">
        <f t="shared" si="10"/>
        <v>1000</v>
      </c>
      <c r="AC19" s="36">
        <f t="shared" si="10"/>
        <v>1000</v>
      </c>
      <c r="AD19" s="36">
        <f t="shared" si="10"/>
        <v>1000</v>
      </c>
      <c r="AE19" s="36">
        <f t="shared" si="10"/>
        <v>1000</v>
      </c>
      <c r="AF19" s="36">
        <f t="shared" si="10"/>
        <v>1000</v>
      </c>
      <c r="AG19" s="36">
        <f t="shared" si="10"/>
        <v>1000</v>
      </c>
      <c r="AH19" s="36">
        <f t="shared" si="10"/>
        <v>1000</v>
      </c>
      <c r="AI19" s="36">
        <f t="shared" si="10"/>
        <v>1000</v>
      </c>
      <c r="AJ19" s="36">
        <f t="shared" si="10"/>
        <v>1000</v>
      </c>
      <c r="AK19" s="36">
        <f t="shared" si="10"/>
        <v>1000</v>
      </c>
      <c r="AL19" s="36">
        <f t="shared" si="10"/>
        <v>1000</v>
      </c>
      <c r="AM19" s="36">
        <f t="shared" si="10"/>
        <v>1000</v>
      </c>
    </row>
    <row r="20" spans="1:39" x14ac:dyDescent="0.3">
      <c r="A20" t="str">
        <f t="shared" si="3"/>
        <v>BWT  2</v>
      </c>
      <c r="B20" s="3">
        <f t="shared" si="5"/>
        <v>17</v>
      </c>
      <c r="C20" s="1">
        <v>490</v>
      </c>
      <c r="D20" s="27" t="s">
        <v>1521</v>
      </c>
      <c r="E20" s="1" t="str">
        <f>+VLOOKUP($C20,MasterData!$B$4:$K$1003,2,"false")</f>
        <v>Lindsay</v>
      </c>
      <c r="F20" s="1" t="str">
        <f>+VLOOKUP($C20,MasterData!$B$4:$K$1003,3,"false")</f>
        <v>Ibbott</v>
      </c>
      <c r="G20" s="1" t="str">
        <f>+VLOOKUP($C20,MasterData!$B$4:$K$1003,4,"false")</f>
        <v>BWT</v>
      </c>
      <c r="H20" s="1" t="str">
        <f>+VLOOKUP($C20,MasterData!$B$4:$K$1003,5,"False")</f>
        <v>Sen</v>
      </c>
      <c r="I20" s="3" t="str">
        <f>+VLOOKUP($C20,MasterData!$B$4:$K$1003,6,"false")</f>
        <v>F</v>
      </c>
      <c r="J20" s="31" t="str">
        <f t="shared" si="0"/>
        <v>2</v>
      </c>
      <c r="K20" s="1" t="str">
        <f t="shared" si="1"/>
        <v>BWT  2</v>
      </c>
      <c r="M20" s="12" t="s">
        <v>212</v>
      </c>
      <c r="N20" s="37">
        <f>RANK(N19,($N$10:$AM$10,$N$19:$AM$19),1)</f>
        <v>10</v>
      </c>
      <c r="O20" s="37">
        <f>RANK(O19,($N$10:$AM$10,$N$19:$AM$19),1)</f>
        <v>10</v>
      </c>
      <c r="P20" s="37">
        <f>RANK(P19,($N$10:$AM$10,$N$19:$AM$19),1)</f>
        <v>10</v>
      </c>
      <c r="Q20" s="37">
        <f>RANK(Q19,($N$10:$AM$10,$N$19:$AM$19),1)</f>
        <v>10</v>
      </c>
      <c r="R20" s="37">
        <f>RANK(R19,($N$10:$AM$10,$N$19:$AM$19),1)</f>
        <v>10</v>
      </c>
      <c r="S20" s="37">
        <f>RANK(S19,($N$10:$AM$10,$N$19:$AM$19),1)</f>
        <v>10</v>
      </c>
      <c r="T20" s="37">
        <f>RANK(T19,($N$10:$AM$10,$N$19:$AM$19),1)</f>
        <v>10</v>
      </c>
      <c r="U20" s="37">
        <f>RANK(U19,($N$10:$AM$10,$N$19:$AM$19),1)</f>
        <v>10</v>
      </c>
      <c r="V20" s="37">
        <f>RANK(V19,($N$10:$AM$10,$N$19:$AM$19),1)</f>
        <v>10</v>
      </c>
      <c r="W20" s="37">
        <f>RANK(W19,($N$10:$AM$10,$N$19:$AM$19),1)</f>
        <v>10</v>
      </c>
      <c r="X20" s="37">
        <f>RANK(X19,($N$10:$AM$10,$N$19:$AM$19),1)</f>
        <v>10</v>
      </c>
      <c r="Y20" s="37">
        <f>RANK(Y19,($N$10:$AM$10,$N$19:$AM$19),1)</f>
        <v>9</v>
      </c>
      <c r="Z20" s="37">
        <f>RANK(Z19,($N$10:$AM$10,$N$19:$AM$19),1)</f>
        <v>10</v>
      </c>
      <c r="AA20" s="37">
        <f>RANK(AA19,($N$10:$AM$10,$N$19:$AM$19),1)</f>
        <v>10</v>
      </c>
      <c r="AB20" s="37">
        <f>RANK(AB19,($N$10:$AM$10,$N$19:$AM$19),1)</f>
        <v>10</v>
      </c>
      <c r="AC20" s="37">
        <f>RANK(AC19,($N$10:$AM$10,$N$19:$AM$19),1)</f>
        <v>10</v>
      </c>
      <c r="AD20" s="37">
        <f>RANK(AD19,($N$10:$AM$10,$N$19:$AM$19),1)</f>
        <v>10</v>
      </c>
      <c r="AE20" s="37">
        <f>RANK(AE19,($N$10:$AM$10,$N$19:$AM$19),1)</f>
        <v>10</v>
      </c>
      <c r="AF20" s="37">
        <f>RANK(AF19,($N$10:$AM$10,$N$19:$AM$19),1)</f>
        <v>10</v>
      </c>
      <c r="AG20" s="37">
        <f>RANK(AG19,($N$10:$AM$10,$N$19:$AM$19),1)</f>
        <v>10</v>
      </c>
      <c r="AH20" s="37">
        <f>RANK(AH19,($N$10:$AM$10,$N$19:$AM$19),1)</f>
        <v>10</v>
      </c>
      <c r="AI20" s="37">
        <f>RANK(AI19,($N$10:$AM$10,$N$19:$AM$19),1)</f>
        <v>10</v>
      </c>
      <c r="AJ20" s="37">
        <f>RANK(AJ19,($N$10:$AM$10,$N$19:$AM$19),1)</f>
        <v>10</v>
      </c>
      <c r="AK20" s="37">
        <f>RANK(AK19,($N$10:$AM$10,$N$19:$AM$19),1)</f>
        <v>10</v>
      </c>
      <c r="AL20" s="37">
        <f>RANK(AL19,($N$10:$AM$10,$N$19:$AM$19),1)</f>
        <v>10</v>
      </c>
      <c r="AM20" s="37">
        <f>RANK(AM19,($N$10:$AM$10,$N$19:$AM$19),1)</f>
        <v>10</v>
      </c>
    </row>
    <row r="21" spans="1:39" x14ac:dyDescent="0.3">
      <c r="A21" t="str">
        <f t="shared" si="3"/>
        <v>B&amp;H  3</v>
      </c>
      <c r="B21" s="3">
        <f t="shared" si="5"/>
        <v>18</v>
      </c>
      <c r="C21" s="1">
        <v>312</v>
      </c>
      <c r="D21" s="27" t="s">
        <v>1522</v>
      </c>
      <c r="E21" s="1" t="str">
        <f>+VLOOKUP($C21,MasterData!$B$4:$K$1003,2,"false")</f>
        <v>Lara</v>
      </c>
      <c r="F21" s="1" t="str">
        <f>+VLOOKUP($C21,MasterData!$B$4:$K$1003,3,"false")</f>
        <v>Clayson</v>
      </c>
      <c r="G21" s="1" t="str">
        <f>+VLOOKUP($C21,MasterData!$B$4:$K$1003,4,"false")</f>
        <v>B&amp;H</v>
      </c>
      <c r="H21" s="1" t="str">
        <f>+VLOOKUP($C21,MasterData!$B$4:$K$1003,5,"False")</f>
        <v>U20</v>
      </c>
      <c r="I21" s="3" t="str">
        <f>+VLOOKUP($C21,MasterData!$B$4:$K$1003,6,"false")</f>
        <v>F</v>
      </c>
      <c r="J21" s="31" t="str">
        <f t="shared" si="0"/>
        <v>3</v>
      </c>
      <c r="K21" s="1" t="str">
        <f t="shared" si="1"/>
        <v>B&amp;H  3</v>
      </c>
    </row>
    <row r="22" spans="1:39" x14ac:dyDescent="0.3">
      <c r="A22" t="str">
        <f t="shared" si="3"/>
        <v>PHX  1</v>
      </c>
      <c r="B22" s="3">
        <f t="shared" si="5"/>
        <v>19</v>
      </c>
      <c r="C22" s="1">
        <v>483</v>
      </c>
      <c r="D22" s="27" t="s">
        <v>1523</v>
      </c>
      <c r="E22" s="1" t="str">
        <f>+VLOOKUP($C22,MasterData!$B$4:$K$1003,2,"false")</f>
        <v>Sibel</v>
      </c>
      <c r="F22" s="1" t="str">
        <f>+VLOOKUP($C22,MasterData!$B$4:$K$1003,3,"false")</f>
        <v>Latchman</v>
      </c>
      <c r="G22" s="1" t="str">
        <f>+VLOOKUP($C22,MasterData!$B$4:$K$1003,4,"false")</f>
        <v>PHX</v>
      </c>
      <c r="H22" s="1" t="str">
        <f>+VLOOKUP($C22,MasterData!$B$4:$K$1003,5,"False")</f>
        <v>Sen</v>
      </c>
      <c r="I22" s="3" t="str">
        <f>+VLOOKUP($C22,MasterData!$B$4:$K$1003,6,"false")</f>
        <v>F</v>
      </c>
      <c r="J22" s="31" t="str">
        <f t="shared" si="0"/>
        <v>1</v>
      </c>
      <c r="K22" s="1" t="str">
        <f t="shared" si="1"/>
        <v>PHX  1</v>
      </c>
      <c r="M22">
        <v>9</v>
      </c>
      <c r="N22" s="35" t="str">
        <f>+IF(ISNA(VLOOKUP(N$3&amp;"  "&amp;$M22,$A$3:$I$110,2,0)),"",VLOOKUP(N$3&amp;"  "&amp;$M22,$A$3:$I$110,2,0))</f>
        <v/>
      </c>
      <c r="O22" s="35" t="str">
        <f t="shared" ref="O22:AM27" si="11">+IF(ISNA(VLOOKUP(O$3&amp;"  "&amp;$M22,$A$3:$I$110,2,0)),"",VLOOKUP(O$3&amp;"  "&amp;$M22,$A$3:$I$110,2,0))</f>
        <v/>
      </c>
      <c r="P22" s="35" t="str">
        <f t="shared" si="11"/>
        <v/>
      </c>
      <c r="Q22" s="35" t="str">
        <f t="shared" si="11"/>
        <v/>
      </c>
      <c r="R22" s="35" t="str">
        <f t="shared" si="11"/>
        <v/>
      </c>
      <c r="S22" s="35" t="str">
        <f t="shared" si="11"/>
        <v/>
      </c>
      <c r="T22" s="35" t="str">
        <f t="shared" si="11"/>
        <v/>
      </c>
      <c r="U22" s="35" t="str">
        <f t="shared" si="11"/>
        <v/>
      </c>
      <c r="V22" s="35" t="str">
        <f t="shared" si="11"/>
        <v/>
      </c>
      <c r="W22" s="35" t="str">
        <f t="shared" si="11"/>
        <v/>
      </c>
      <c r="X22" s="35" t="str">
        <f t="shared" si="11"/>
        <v/>
      </c>
      <c r="Y22" s="35">
        <f t="shared" si="11"/>
        <v>56</v>
      </c>
      <c r="Z22" s="35" t="str">
        <f t="shared" si="11"/>
        <v/>
      </c>
      <c r="AA22" s="35" t="str">
        <f t="shared" si="11"/>
        <v/>
      </c>
      <c r="AB22" s="35" t="str">
        <f t="shared" si="11"/>
        <v/>
      </c>
      <c r="AC22" s="35" t="str">
        <f t="shared" si="11"/>
        <v/>
      </c>
      <c r="AD22" s="35" t="str">
        <f t="shared" si="11"/>
        <v/>
      </c>
      <c r="AE22" s="35" t="str">
        <f t="shared" si="11"/>
        <v/>
      </c>
      <c r="AF22" s="35" t="str">
        <f t="shared" si="11"/>
        <v/>
      </c>
      <c r="AG22" s="35" t="str">
        <f t="shared" si="11"/>
        <v/>
      </c>
      <c r="AH22" s="35" t="str">
        <f t="shared" si="11"/>
        <v/>
      </c>
      <c r="AI22" s="35" t="str">
        <f t="shared" si="11"/>
        <v/>
      </c>
      <c r="AJ22" s="35" t="str">
        <f t="shared" si="11"/>
        <v/>
      </c>
      <c r="AK22" s="35" t="str">
        <f t="shared" si="11"/>
        <v/>
      </c>
      <c r="AL22" s="35" t="str">
        <f t="shared" si="11"/>
        <v/>
      </c>
      <c r="AM22" s="35" t="str">
        <f t="shared" si="11"/>
        <v/>
      </c>
    </row>
    <row r="23" spans="1:39" x14ac:dyDescent="0.3">
      <c r="A23" t="str">
        <f t="shared" si="3"/>
        <v>B&amp;H  4</v>
      </c>
      <c r="B23" s="3">
        <f t="shared" si="5"/>
        <v>20</v>
      </c>
      <c r="C23" s="1">
        <v>507</v>
      </c>
      <c r="D23" s="27" t="s">
        <v>1524</v>
      </c>
      <c r="E23" s="1" t="str">
        <f>+VLOOKUP($C23,MasterData!$B$4:$K$1003,2,"false")</f>
        <v>Paula</v>
      </c>
      <c r="F23" s="1" t="str">
        <f>+VLOOKUP($C23,MasterData!$B$4:$K$1003,3,"false")</f>
        <v>Blackledge</v>
      </c>
      <c r="G23" s="1" t="str">
        <f>+VLOOKUP($C23,MasterData!$B$4:$K$1003,4,"false")</f>
        <v>B&amp;H</v>
      </c>
      <c r="H23" s="1" t="str">
        <f>+VLOOKUP($C23,MasterData!$B$4:$K$1003,5,"False")</f>
        <v>Sen</v>
      </c>
      <c r="I23" s="3" t="str">
        <f>+VLOOKUP($C23,MasterData!$B$4:$K$1003,6,"false")</f>
        <v>F</v>
      </c>
      <c r="J23" s="31" t="str">
        <f t="shared" si="0"/>
        <v>4</v>
      </c>
      <c r="K23" s="1" t="str">
        <f t="shared" si="1"/>
        <v>B&amp;H  4</v>
      </c>
      <c r="M23">
        <v>10</v>
      </c>
      <c r="N23" s="35" t="str">
        <f t="shared" ref="N23:AC27" si="12">+IF(ISNA(VLOOKUP(N$3&amp;"  "&amp;$M23,$A$3:$I$110,2,0)),"",VLOOKUP(N$3&amp;"  "&amp;$M23,$A$3:$I$110,2,0))</f>
        <v/>
      </c>
      <c r="O23" s="35" t="str">
        <f t="shared" si="12"/>
        <v/>
      </c>
      <c r="P23" s="35" t="str">
        <f t="shared" si="12"/>
        <v/>
      </c>
      <c r="Q23" s="35" t="str">
        <f t="shared" si="12"/>
        <v/>
      </c>
      <c r="R23" s="35" t="str">
        <f t="shared" si="12"/>
        <v/>
      </c>
      <c r="S23" s="35" t="str">
        <f t="shared" si="12"/>
        <v/>
      </c>
      <c r="T23" s="35" t="str">
        <f t="shared" si="12"/>
        <v/>
      </c>
      <c r="U23" s="35" t="str">
        <f t="shared" si="12"/>
        <v/>
      </c>
      <c r="V23" s="35" t="str">
        <f t="shared" si="12"/>
        <v/>
      </c>
      <c r="W23" s="35" t="str">
        <f t="shared" si="12"/>
        <v/>
      </c>
      <c r="X23" s="35" t="str">
        <f t="shared" si="12"/>
        <v/>
      </c>
      <c r="Y23" s="35" t="str">
        <f t="shared" si="12"/>
        <v/>
      </c>
      <c r="Z23" s="35" t="str">
        <f t="shared" si="12"/>
        <v/>
      </c>
      <c r="AA23" s="35" t="str">
        <f t="shared" si="12"/>
        <v/>
      </c>
      <c r="AB23" s="35" t="str">
        <f t="shared" si="12"/>
        <v/>
      </c>
      <c r="AC23" s="35" t="str">
        <f t="shared" si="12"/>
        <v/>
      </c>
      <c r="AD23" s="35" t="str">
        <f t="shared" si="11"/>
        <v/>
      </c>
      <c r="AE23" s="35" t="str">
        <f t="shared" si="11"/>
        <v/>
      </c>
      <c r="AF23" s="35" t="str">
        <f t="shared" si="11"/>
        <v/>
      </c>
      <c r="AG23" s="35" t="str">
        <f t="shared" si="11"/>
        <v/>
      </c>
      <c r="AH23" s="35" t="str">
        <f t="shared" si="11"/>
        <v/>
      </c>
      <c r="AI23" s="35" t="str">
        <f t="shared" si="11"/>
        <v/>
      </c>
      <c r="AJ23" s="35" t="str">
        <f t="shared" si="11"/>
        <v/>
      </c>
      <c r="AK23" s="35" t="str">
        <f t="shared" si="11"/>
        <v/>
      </c>
      <c r="AL23" s="35" t="str">
        <f t="shared" si="11"/>
        <v/>
      </c>
      <c r="AM23" s="35" t="str">
        <f t="shared" si="11"/>
        <v/>
      </c>
    </row>
    <row r="24" spans="1:39" x14ac:dyDescent="0.3">
      <c r="A24" t="str">
        <f t="shared" si="3"/>
        <v>HBS  1</v>
      </c>
      <c r="B24" s="3">
        <f t="shared" si="5"/>
        <v>21</v>
      </c>
      <c r="C24" s="1">
        <v>310</v>
      </c>
      <c r="D24" s="27" t="s">
        <v>1525</v>
      </c>
      <c r="E24" s="1" t="str">
        <f>+VLOOKUP($C24,MasterData!$B$4:$K$1003,2,"false")</f>
        <v>Issy</v>
      </c>
      <c r="F24" s="1" t="str">
        <f>+VLOOKUP($C24,MasterData!$B$4:$K$1003,3,"false")</f>
        <v>Hayes</v>
      </c>
      <c r="G24" s="1" t="str">
        <f>+VLOOKUP($C24,MasterData!$B$4:$K$1003,4,"false")</f>
        <v>HBS</v>
      </c>
      <c r="H24" s="1" t="str">
        <f>+VLOOKUP($C24,MasterData!$B$4:$K$1003,5,"False")</f>
        <v>U20</v>
      </c>
      <c r="I24" s="3" t="str">
        <f>+VLOOKUP($C24,MasterData!$B$4:$K$1003,6,"false")</f>
        <v>F</v>
      </c>
      <c r="J24" s="31" t="str">
        <f t="shared" si="0"/>
        <v>1</v>
      </c>
      <c r="K24" s="1" t="str">
        <f t="shared" si="1"/>
        <v>HBS  1</v>
      </c>
      <c r="M24">
        <v>11</v>
      </c>
      <c r="N24" s="35" t="str">
        <f t="shared" si="12"/>
        <v/>
      </c>
      <c r="O24" s="35" t="str">
        <f t="shared" si="11"/>
        <v/>
      </c>
      <c r="P24" s="35" t="str">
        <f t="shared" si="11"/>
        <v/>
      </c>
      <c r="Q24" s="35" t="str">
        <f t="shared" si="11"/>
        <v/>
      </c>
      <c r="R24" s="35" t="str">
        <f t="shared" si="11"/>
        <v/>
      </c>
      <c r="S24" s="35" t="str">
        <f t="shared" si="11"/>
        <v/>
      </c>
      <c r="T24" s="35" t="str">
        <f t="shared" si="11"/>
        <v/>
      </c>
      <c r="U24" s="35" t="str">
        <f t="shared" si="11"/>
        <v/>
      </c>
      <c r="V24" s="35" t="str">
        <f t="shared" si="11"/>
        <v/>
      </c>
      <c r="W24" s="35" t="str">
        <f t="shared" si="11"/>
        <v/>
      </c>
      <c r="X24" s="35" t="str">
        <f t="shared" si="11"/>
        <v/>
      </c>
      <c r="Y24" s="35" t="str">
        <f t="shared" si="11"/>
        <v/>
      </c>
      <c r="Z24" s="35" t="str">
        <f t="shared" si="11"/>
        <v/>
      </c>
      <c r="AA24" s="35" t="str">
        <f t="shared" si="11"/>
        <v/>
      </c>
      <c r="AB24" s="35" t="str">
        <f t="shared" si="11"/>
        <v/>
      </c>
      <c r="AC24" s="35" t="str">
        <f t="shared" si="11"/>
        <v/>
      </c>
      <c r="AD24" s="35" t="str">
        <f t="shared" si="11"/>
        <v/>
      </c>
      <c r="AE24" s="35" t="str">
        <f t="shared" si="11"/>
        <v/>
      </c>
      <c r="AF24" s="35" t="str">
        <f t="shared" si="11"/>
        <v/>
      </c>
      <c r="AG24" s="35" t="str">
        <f t="shared" si="11"/>
        <v/>
      </c>
      <c r="AH24" s="35" t="str">
        <f t="shared" si="11"/>
        <v/>
      </c>
      <c r="AI24" s="35" t="str">
        <f t="shared" si="11"/>
        <v/>
      </c>
      <c r="AJ24" s="35" t="str">
        <f t="shared" si="11"/>
        <v/>
      </c>
      <c r="AK24" s="35" t="str">
        <f t="shared" si="11"/>
        <v/>
      </c>
      <c r="AL24" s="35" t="str">
        <f t="shared" si="11"/>
        <v/>
      </c>
      <c r="AM24" s="35" t="str">
        <f t="shared" si="11"/>
        <v/>
      </c>
    </row>
    <row r="25" spans="1:39" x14ac:dyDescent="0.3">
      <c r="A25" t="str">
        <f t="shared" si="3"/>
        <v>HY  4</v>
      </c>
      <c r="B25" s="3">
        <f t="shared" si="5"/>
        <v>22</v>
      </c>
      <c r="C25" s="1">
        <v>501</v>
      </c>
      <c r="D25" s="27" t="s">
        <v>1526</v>
      </c>
      <c r="E25" s="1" t="str">
        <f>+VLOOKUP($C25,MasterData!$B$4:$K$1003,2,"false")</f>
        <v>Sophie</v>
      </c>
      <c r="F25" s="1" t="str">
        <f>+VLOOKUP($C25,MasterData!$B$4:$K$1003,3,"false")</f>
        <v>McGoldrick</v>
      </c>
      <c r="G25" s="1" t="str">
        <f>+VLOOKUP($C25,MasterData!$B$4:$K$1003,4,"false")</f>
        <v>HY</v>
      </c>
      <c r="H25" s="1" t="str">
        <f>+VLOOKUP($C25,MasterData!$B$4:$K$1003,5,"False")</f>
        <v>Sen</v>
      </c>
      <c r="I25" s="3" t="str">
        <f>+VLOOKUP($C25,MasterData!$B$4:$K$1003,6,"false")</f>
        <v>F</v>
      </c>
      <c r="J25" s="31" t="str">
        <f t="shared" si="0"/>
        <v>4</v>
      </c>
      <c r="K25" s="1" t="str">
        <f t="shared" si="1"/>
        <v>HY  4</v>
      </c>
      <c r="M25">
        <v>12</v>
      </c>
      <c r="N25" s="35" t="str">
        <f t="shared" si="12"/>
        <v/>
      </c>
      <c r="O25" s="35" t="str">
        <f t="shared" si="11"/>
        <v/>
      </c>
      <c r="P25" s="35" t="str">
        <f t="shared" si="11"/>
        <v/>
      </c>
      <c r="Q25" s="35" t="str">
        <f t="shared" si="11"/>
        <v/>
      </c>
      <c r="R25" s="35" t="str">
        <f t="shared" si="11"/>
        <v/>
      </c>
      <c r="S25" s="35" t="str">
        <f t="shared" si="11"/>
        <v/>
      </c>
      <c r="T25" s="35" t="str">
        <f t="shared" si="11"/>
        <v/>
      </c>
      <c r="U25" s="35" t="str">
        <f t="shared" si="11"/>
        <v/>
      </c>
      <c r="V25" s="35" t="str">
        <f t="shared" si="11"/>
        <v/>
      </c>
      <c r="W25" s="35" t="str">
        <f t="shared" si="11"/>
        <v/>
      </c>
      <c r="X25" s="35" t="str">
        <f t="shared" si="11"/>
        <v/>
      </c>
      <c r="Y25" s="35" t="str">
        <f t="shared" si="11"/>
        <v/>
      </c>
      <c r="Z25" s="35" t="str">
        <f t="shared" si="11"/>
        <v/>
      </c>
      <c r="AA25" s="35" t="str">
        <f t="shared" si="11"/>
        <v/>
      </c>
      <c r="AB25" s="35" t="str">
        <f t="shared" si="11"/>
        <v/>
      </c>
      <c r="AC25" s="35" t="str">
        <f t="shared" si="11"/>
        <v/>
      </c>
      <c r="AD25" s="35" t="str">
        <f t="shared" si="11"/>
        <v/>
      </c>
      <c r="AE25" s="35" t="str">
        <f t="shared" si="11"/>
        <v/>
      </c>
      <c r="AF25" s="35" t="str">
        <f t="shared" si="11"/>
        <v/>
      </c>
      <c r="AG25" s="35" t="str">
        <f t="shared" si="11"/>
        <v/>
      </c>
      <c r="AH25" s="35" t="str">
        <f t="shared" si="11"/>
        <v/>
      </c>
      <c r="AI25" s="35" t="str">
        <f t="shared" si="11"/>
        <v/>
      </c>
      <c r="AJ25" s="35" t="str">
        <f t="shared" si="11"/>
        <v/>
      </c>
      <c r="AK25" s="35" t="str">
        <f t="shared" si="11"/>
        <v/>
      </c>
      <c r="AL25" s="35" t="str">
        <f t="shared" si="11"/>
        <v/>
      </c>
      <c r="AM25" s="35" t="str">
        <f t="shared" si="11"/>
        <v/>
      </c>
    </row>
    <row r="26" spans="1:39" x14ac:dyDescent="0.3">
      <c r="A26" t="str">
        <f t="shared" si="3"/>
        <v>BWT  3</v>
      </c>
      <c r="B26" s="3">
        <f t="shared" si="5"/>
        <v>23</v>
      </c>
      <c r="C26" s="1">
        <v>522</v>
      </c>
      <c r="D26" s="27" t="s">
        <v>1527</v>
      </c>
      <c r="E26" s="1" t="str">
        <f>+VLOOKUP($C26,MasterData!$B$4:$K$1003,2,"false")</f>
        <v>Johanna</v>
      </c>
      <c r="F26" s="1" t="str">
        <f>+VLOOKUP($C26,MasterData!$B$4:$K$1003,3,"false")</f>
        <v>Dowle</v>
      </c>
      <c r="G26" s="1" t="str">
        <f>+VLOOKUP($C26,MasterData!$B$4:$K$1003,4,"false")</f>
        <v>BWT</v>
      </c>
      <c r="H26" s="1" t="str">
        <f>+VLOOKUP($C26,MasterData!$B$4:$K$1003,5,"False")</f>
        <v>Sen</v>
      </c>
      <c r="I26" s="3" t="str">
        <f>+VLOOKUP($C26,MasterData!$B$4:$K$1003,6,"false")</f>
        <v>F</v>
      </c>
      <c r="J26" s="31" t="str">
        <f t="shared" si="0"/>
        <v>3</v>
      </c>
      <c r="K26" s="1" t="str">
        <f t="shared" si="1"/>
        <v>BWT  3</v>
      </c>
      <c r="N26" s="35" t="str">
        <f t="shared" si="12"/>
        <v/>
      </c>
      <c r="O26" s="35" t="str">
        <f t="shared" si="11"/>
        <v/>
      </c>
      <c r="P26" s="35" t="str">
        <f t="shared" si="11"/>
        <v/>
      </c>
      <c r="Q26" s="35" t="str">
        <f t="shared" si="11"/>
        <v/>
      </c>
      <c r="R26" s="35" t="str">
        <f t="shared" si="11"/>
        <v/>
      </c>
      <c r="S26" s="35" t="str">
        <f t="shared" si="11"/>
        <v/>
      </c>
      <c r="T26" s="35" t="str">
        <f t="shared" si="11"/>
        <v/>
      </c>
      <c r="U26" s="35" t="str">
        <f t="shared" si="11"/>
        <v/>
      </c>
      <c r="V26" s="35" t="str">
        <f t="shared" si="11"/>
        <v/>
      </c>
      <c r="W26" s="35" t="str">
        <f t="shared" si="11"/>
        <v/>
      </c>
      <c r="X26" s="35" t="str">
        <f t="shared" si="11"/>
        <v/>
      </c>
      <c r="Y26" s="35" t="str">
        <f t="shared" si="11"/>
        <v/>
      </c>
      <c r="Z26" s="35" t="str">
        <f t="shared" si="11"/>
        <v/>
      </c>
      <c r="AA26" s="35" t="str">
        <f t="shared" si="11"/>
        <v/>
      </c>
      <c r="AB26" s="35" t="str">
        <f t="shared" si="11"/>
        <v/>
      </c>
      <c r="AC26" s="35" t="str">
        <f t="shared" si="11"/>
        <v/>
      </c>
      <c r="AD26" s="35" t="str">
        <f t="shared" si="11"/>
        <v/>
      </c>
      <c r="AE26" s="35" t="str">
        <f t="shared" si="11"/>
        <v/>
      </c>
      <c r="AF26" s="35" t="str">
        <f t="shared" si="11"/>
        <v/>
      </c>
      <c r="AG26" s="35" t="str">
        <f t="shared" si="11"/>
        <v/>
      </c>
      <c r="AH26" s="35" t="str">
        <f t="shared" si="11"/>
        <v/>
      </c>
      <c r="AI26" s="35" t="str">
        <f t="shared" si="11"/>
        <v/>
      </c>
      <c r="AJ26" s="35" t="str">
        <f t="shared" si="11"/>
        <v/>
      </c>
      <c r="AK26" s="35" t="str">
        <f t="shared" si="11"/>
        <v/>
      </c>
      <c r="AL26" s="35" t="str">
        <f t="shared" si="11"/>
        <v/>
      </c>
      <c r="AM26" s="35" t="str">
        <f t="shared" si="11"/>
        <v/>
      </c>
    </row>
    <row r="27" spans="1:39" x14ac:dyDescent="0.3">
      <c r="A27" t="str">
        <f t="shared" si="3"/>
        <v>PHX  2</v>
      </c>
      <c r="B27" s="3">
        <f t="shared" si="5"/>
        <v>24</v>
      </c>
      <c r="C27" s="1">
        <v>493</v>
      </c>
      <c r="D27" s="27" t="s">
        <v>1528</v>
      </c>
      <c r="E27" s="1" t="str">
        <f>+VLOOKUP($C27,MasterData!$B$4:$K$1003,2,"false")</f>
        <v>Isabel</v>
      </c>
      <c r="F27" s="1" t="str">
        <f>+VLOOKUP($C27,MasterData!$B$4:$K$1003,3,"false")</f>
        <v>Norris</v>
      </c>
      <c r="G27" s="1" t="str">
        <f>+VLOOKUP($C27,MasterData!$B$4:$K$1003,4,"false")</f>
        <v>PHX</v>
      </c>
      <c r="H27" s="1" t="str">
        <f>+VLOOKUP($C27,MasterData!$B$4:$K$1003,5,"False")</f>
        <v>Sen</v>
      </c>
      <c r="I27" s="3" t="str">
        <f>+VLOOKUP($C27,MasterData!$B$4:$K$1003,6,"false")</f>
        <v>F</v>
      </c>
      <c r="J27" s="31" t="str">
        <f t="shared" si="0"/>
        <v>2</v>
      </c>
      <c r="K27" s="1" t="str">
        <f t="shared" si="1"/>
        <v>PHX  2</v>
      </c>
      <c r="N27" s="35" t="str">
        <f t="shared" si="12"/>
        <v/>
      </c>
      <c r="O27" s="35" t="str">
        <f t="shared" si="11"/>
        <v/>
      </c>
      <c r="P27" s="35" t="str">
        <f t="shared" si="11"/>
        <v/>
      </c>
      <c r="Q27" s="35" t="str">
        <f t="shared" si="11"/>
        <v/>
      </c>
      <c r="R27" s="35" t="str">
        <f t="shared" si="11"/>
        <v/>
      </c>
      <c r="S27" s="35" t="str">
        <f t="shared" si="11"/>
        <v/>
      </c>
      <c r="T27" s="35" t="str">
        <f t="shared" si="11"/>
        <v/>
      </c>
      <c r="U27" s="35" t="str">
        <f t="shared" si="11"/>
        <v/>
      </c>
      <c r="V27" s="35" t="str">
        <f t="shared" si="11"/>
        <v/>
      </c>
      <c r="W27" s="35" t="str">
        <f t="shared" si="11"/>
        <v/>
      </c>
      <c r="X27" s="35" t="str">
        <f t="shared" si="11"/>
        <v/>
      </c>
      <c r="Y27" s="35" t="str">
        <f t="shared" si="11"/>
        <v/>
      </c>
      <c r="Z27" s="35" t="str">
        <f t="shared" si="11"/>
        <v/>
      </c>
      <c r="AA27" s="35" t="str">
        <f t="shared" si="11"/>
        <v/>
      </c>
      <c r="AB27" s="35" t="str">
        <f t="shared" si="11"/>
        <v/>
      </c>
      <c r="AC27" s="35" t="str">
        <f t="shared" si="11"/>
        <v/>
      </c>
      <c r="AD27" s="35" t="str">
        <f t="shared" si="11"/>
        <v/>
      </c>
      <c r="AE27" s="35" t="str">
        <f t="shared" si="11"/>
        <v/>
      </c>
      <c r="AF27" s="35" t="str">
        <f t="shared" si="11"/>
        <v/>
      </c>
      <c r="AG27" s="35" t="str">
        <f t="shared" si="11"/>
        <v/>
      </c>
      <c r="AH27" s="35" t="str">
        <f t="shared" si="11"/>
        <v/>
      </c>
      <c r="AI27" s="35" t="str">
        <f t="shared" si="11"/>
        <v/>
      </c>
      <c r="AJ27" s="35" t="str">
        <f t="shared" si="11"/>
        <v/>
      </c>
      <c r="AK27" s="35" t="str">
        <f t="shared" si="11"/>
        <v/>
      </c>
      <c r="AL27" s="35" t="str">
        <f t="shared" si="11"/>
        <v/>
      </c>
      <c r="AM27" s="35" t="str">
        <f t="shared" si="11"/>
        <v/>
      </c>
    </row>
    <row r="28" spans="1:39" x14ac:dyDescent="0.3">
      <c r="A28" t="str">
        <f t="shared" si="3"/>
        <v>HAI  2</v>
      </c>
      <c r="B28" s="3">
        <f t="shared" si="5"/>
        <v>25</v>
      </c>
      <c r="C28" s="1">
        <v>489</v>
      </c>
      <c r="D28" s="27" t="s">
        <v>1529</v>
      </c>
      <c r="E28" s="1" t="str">
        <f>+VLOOKUP($C28,MasterData!$B$4:$K$1003,2,"false")</f>
        <v>Helen</v>
      </c>
      <c r="F28" s="1" t="str">
        <f>+VLOOKUP($C28,MasterData!$B$4:$K$1003,3,"false")</f>
        <v>O'Sullivan</v>
      </c>
      <c r="G28" s="1" t="str">
        <f>+VLOOKUP($C28,MasterData!$B$4:$K$1003,4,"false")</f>
        <v>HAI</v>
      </c>
      <c r="H28" s="1" t="str">
        <f>+VLOOKUP($C28,MasterData!$B$4:$K$1003,5,"False")</f>
        <v>Sen</v>
      </c>
      <c r="I28" s="3" t="str">
        <f>+VLOOKUP($C28,MasterData!$B$4:$K$1003,6,"false")</f>
        <v>F</v>
      </c>
      <c r="J28" s="31" t="str">
        <f t="shared" si="0"/>
        <v>2</v>
      </c>
      <c r="K28" s="1" t="str">
        <f t="shared" si="1"/>
        <v>HAI  2</v>
      </c>
      <c r="M28" s="12" t="s">
        <v>565</v>
      </c>
      <c r="N28" s="36">
        <f>IF(N24="",1000,SUM(N22:N24))</f>
        <v>1000</v>
      </c>
      <c r="O28" s="36">
        <f t="shared" ref="O28:AM28" si="13">IF(O24="",1000,SUM(O22:O24))</f>
        <v>1000</v>
      </c>
      <c r="P28" s="36">
        <f t="shared" si="13"/>
        <v>1000</v>
      </c>
      <c r="Q28" s="36">
        <f t="shared" si="13"/>
        <v>1000</v>
      </c>
      <c r="R28" s="36">
        <f t="shared" si="13"/>
        <v>1000</v>
      </c>
      <c r="S28" s="36">
        <f t="shared" si="13"/>
        <v>1000</v>
      </c>
      <c r="T28" s="36">
        <f t="shared" si="13"/>
        <v>1000</v>
      </c>
      <c r="U28" s="36">
        <f t="shared" si="13"/>
        <v>1000</v>
      </c>
      <c r="V28" s="36">
        <f t="shared" si="13"/>
        <v>1000</v>
      </c>
      <c r="W28" s="36">
        <f t="shared" si="13"/>
        <v>1000</v>
      </c>
      <c r="X28" s="36">
        <f t="shared" si="13"/>
        <v>1000</v>
      </c>
      <c r="Y28" s="36">
        <f t="shared" si="13"/>
        <v>1000</v>
      </c>
      <c r="Z28" s="36">
        <f t="shared" si="13"/>
        <v>1000</v>
      </c>
      <c r="AA28" s="36">
        <f t="shared" si="13"/>
        <v>1000</v>
      </c>
      <c r="AB28" s="36">
        <f t="shared" si="13"/>
        <v>1000</v>
      </c>
      <c r="AC28" s="36">
        <f t="shared" si="13"/>
        <v>1000</v>
      </c>
      <c r="AD28" s="36">
        <f t="shared" si="13"/>
        <v>1000</v>
      </c>
      <c r="AE28" s="36">
        <f t="shared" si="13"/>
        <v>1000</v>
      </c>
      <c r="AF28" s="36">
        <f t="shared" si="13"/>
        <v>1000</v>
      </c>
      <c r="AG28" s="36">
        <f t="shared" si="13"/>
        <v>1000</v>
      </c>
      <c r="AH28" s="36">
        <f t="shared" si="13"/>
        <v>1000</v>
      </c>
      <c r="AI28" s="36">
        <f t="shared" si="13"/>
        <v>1000</v>
      </c>
      <c r="AJ28" s="36">
        <f t="shared" si="13"/>
        <v>1000</v>
      </c>
      <c r="AK28" s="36">
        <f t="shared" si="13"/>
        <v>1000</v>
      </c>
      <c r="AL28" s="36">
        <f t="shared" si="13"/>
        <v>1000</v>
      </c>
      <c r="AM28" s="36">
        <f t="shared" si="13"/>
        <v>1000</v>
      </c>
    </row>
    <row r="29" spans="1:39" x14ac:dyDescent="0.3">
      <c r="A29" t="str">
        <f t="shared" si="3"/>
        <v>PHX  3</v>
      </c>
      <c r="B29" s="3">
        <f t="shared" si="5"/>
        <v>26</v>
      </c>
      <c r="C29" s="1">
        <v>532</v>
      </c>
      <c r="D29" s="27" t="s">
        <v>1530</v>
      </c>
      <c r="E29" s="1" t="str">
        <f>+VLOOKUP($C29,MasterData!$B$4:$K$1003,2,"false")</f>
        <v>Amy</v>
      </c>
      <c r="F29" s="1" t="str">
        <f>+VLOOKUP($C29,MasterData!$B$4:$K$1003,3,"false")</f>
        <v>Davis</v>
      </c>
      <c r="G29" s="1" t="str">
        <f>+VLOOKUP($C29,MasterData!$B$4:$K$1003,4,"false")</f>
        <v>PHX</v>
      </c>
      <c r="H29" s="1" t="str">
        <f>+VLOOKUP($C29,MasterData!$B$4:$K$1003,5,"False")</f>
        <v>Sen</v>
      </c>
      <c r="I29" s="3" t="str">
        <f>+VLOOKUP($C29,MasterData!$B$4:$K$1003,6,"false")</f>
        <v>F</v>
      </c>
      <c r="J29" s="31" t="str">
        <f t="shared" si="0"/>
        <v>3</v>
      </c>
      <c r="K29" s="1" t="str">
        <f t="shared" si="1"/>
        <v>PHX  3</v>
      </c>
      <c r="M29" s="12" t="s">
        <v>212</v>
      </c>
      <c r="N29" s="37">
        <f>RANK(N28,($N$10:$AM$10,$N$19:$AM$19,$N$28:$AM$28, $N$37:$AM$37),1)</f>
        <v>10</v>
      </c>
      <c r="O29" s="37">
        <f>RANK(O28,($N$10:$AM$10,$N$19:$AM$19,$N$28:$AM$28, $N$37:$AM$37),1)</f>
        <v>10</v>
      </c>
      <c r="P29" s="37">
        <f>RANK(P28,($N$10:$AM$10,$N$19:$AM$19,$N$28:$AM$28, $N$37:$AM$37),1)</f>
        <v>10</v>
      </c>
      <c r="Q29" s="37">
        <f>RANK(Q28,($N$10:$AM$10,$N$19:$AM$19,$N$28:$AM$28, $N$37:$AM$37),1)</f>
        <v>10</v>
      </c>
      <c r="R29" s="37">
        <f>RANK(R28,($N$10:$AM$10,$N$19:$AM$19,$N$28:$AM$28, $N$37:$AM$37),1)</f>
        <v>10</v>
      </c>
      <c r="S29" s="37">
        <f>RANK(S28,($N$10:$AM$10,$N$19:$AM$19,$N$28:$AM$28, $N$37:$AM$37),1)</f>
        <v>10</v>
      </c>
      <c r="T29" s="37">
        <f>RANK(T28,($N$10:$AM$10,$N$19:$AM$19,$N$28:$AM$28, $N$37:$AM$37),1)</f>
        <v>10</v>
      </c>
      <c r="U29" s="37">
        <f>RANK(U28,($N$10:$AM$10,$N$19:$AM$19,$N$28:$AM$28, $N$37:$AM$37),1)</f>
        <v>10</v>
      </c>
      <c r="V29" s="37">
        <f>RANK(V28,($N$10:$AM$10,$N$19:$AM$19,$N$28:$AM$28, $N$37:$AM$37),1)</f>
        <v>10</v>
      </c>
      <c r="W29" s="37">
        <f>RANK(W28,($N$10:$AM$10,$N$19:$AM$19,$N$28:$AM$28, $N$37:$AM$37),1)</f>
        <v>10</v>
      </c>
      <c r="X29" s="37">
        <f>RANK(X28,($N$10:$AM$10,$N$19:$AM$19,$N$28:$AM$28, $N$37:$AM$37),1)</f>
        <v>10</v>
      </c>
      <c r="Y29" s="37">
        <f>RANK(Y28,($N$10:$AM$10,$N$19:$AM$19,$N$28:$AM$28, $N$37:$AM$37),1)</f>
        <v>10</v>
      </c>
      <c r="Z29" s="37">
        <f>RANK(Z28,($N$10:$AM$10,$N$19:$AM$19,$N$28:$AM$28, $N$37:$AM$37),1)</f>
        <v>10</v>
      </c>
      <c r="AA29" s="37">
        <f>RANK(AA28,($N$10:$AM$10,$N$19:$AM$19,$N$28:$AM$28, $N$37:$AM$37),1)</f>
        <v>10</v>
      </c>
      <c r="AB29" s="37">
        <f>RANK(AB28,($N$10:$AM$10,$N$19:$AM$19,$N$28:$AM$28, $N$37:$AM$37),1)</f>
        <v>10</v>
      </c>
      <c r="AC29" s="37">
        <f>RANK(AC28,($N$10:$AM$10,$N$19:$AM$19,$N$28:$AM$28, $N$37:$AM$37),1)</f>
        <v>10</v>
      </c>
      <c r="AD29" s="37">
        <f>RANK(AD28,($N$10:$AM$10,$N$19:$AM$19,$N$28:$AM$28, $N$37:$AM$37),1)</f>
        <v>10</v>
      </c>
      <c r="AE29" s="37">
        <f>RANK(AE28,($N$10:$AM$10,$N$19:$AM$19,$N$28:$AM$28, $N$37:$AM$37),1)</f>
        <v>10</v>
      </c>
      <c r="AF29" s="37">
        <f>RANK(AF28,($N$10:$AM$10,$N$19:$AM$19,$N$28:$AM$28, $N$37:$AM$37),1)</f>
        <v>10</v>
      </c>
      <c r="AG29" s="37">
        <f>RANK(AG28,($N$10:$AM$10,$N$19:$AM$19,$N$28:$AM$28, $N$37:$AM$37),1)</f>
        <v>10</v>
      </c>
      <c r="AH29" s="37">
        <f>RANK(AH28,($N$10:$AM$10,$N$19:$AM$19,$N$28:$AM$28, $N$37:$AM$37),1)</f>
        <v>10</v>
      </c>
      <c r="AI29" s="37">
        <f>RANK(AI28,($N$10:$AM$10,$N$19:$AM$19,$N$28:$AM$28, $N$37:$AM$37),1)</f>
        <v>10</v>
      </c>
      <c r="AJ29" s="37">
        <f>RANK(AJ28,($N$10:$AM$10,$N$19:$AM$19,$N$28:$AM$28, $N$37:$AM$37),1)</f>
        <v>10</v>
      </c>
      <c r="AK29" s="37">
        <f>RANK(AK28,($N$10:$AM$10,$N$19:$AM$19,$N$28:$AM$28, $N$37:$AM$37),1)</f>
        <v>10</v>
      </c>
      <c r="AL29" s="37">
        <f>RANK(AL28,($N$10:$AM$10,$N$19:$AM$19,$N$28:$AM$28, $N$37:$AM$37),1)</f>
        <v>10</v>
      </c>
      <c r="AM29" s="37">
        <f>RANK(AM28,($N$10:$AM$10,$N$19:$AM$19,$N$28:$AM$28, $N$37:$AM$37),1)</f>
        <v>10</v>
      </c>
    </row>
    <row r="30" spans="1:39" x14ac:dyDescent="0.3">
      <c r="A30" t="str">
        <f t="shared" si="3"/>
        <v>HAS  3</v>
      </c>
      <c r="B30" s="3">
        <f t="shared" si="5"/>
        <v>27</v>
      </c>
      <c r="C30" s="1">
        <v>505</v>
      </c>
      <c r="D30" s="27" t="s">
        <v>1530</v>
      </c>
      <c r="E30" s="1" t="str">
        <f>+VLOOKUP($C30,MasterData!$B$4:$K$1003,2,"false")</f>
        <v>Jenna</v>
      </c>
      <c r="F30" s="1" t="str">
        <f>+VLOOKUP($C30,MasterData!$B$4:$K$1003,3,"false")</f>
        <v>Levett</v>
      </c>
      <c r="G30" s="1" t="str">
        <f>+VLOOKUP($C30,MasterData!$B$4:$K$1003,4,"false")</f>
        <v>HAS</v>
      </c>
      <c r="H30" s="1" t="str">
        <f>+VLOOKUP($C30,MasterData!$B$4:$K$1003,5,"False")</f>
        <v>Sen</v>
      </c>
      <c r="I30" s="3" t="str">
        <f>+VLOOKUP($C30,MasterData!$B$4:$K$1003,6,"false")</f>
        <v>F</v>
      </c>
      <c r="J30" s="31" t="str">
        <f t="shared" si="0"/>
        <v>3</v>
      </c>
      <c r="K30" s="1" t="str">
        <f t="shared" si="1"/>
        <v>HAS  3</v>
      </c>
    </row>
    <row r="31" spans="1:39" x14ac:dyDescent="0.3">
      <c r="A31" t="str">
        <f t="shared" si="3"/>
        <v>PHX  4</v>
      </c>
      <c r="B31" s="3">
        <f t="shared" si="5"/>
        <v>28</v>
      </c>
      <c r="C31" s="1">
        <v>535</v>
      </c>
      <c r="D31" s="27" t="s">
        <v>1531</v>
      </c>
      <c r="E31" s="1" t="str">
        <f>+VLOOKUP($C31,MasterData!$B$4:$K$1003,2,"false")</f>
        <v>Amy</v>
      </c>
      <c r="F31" s="1" t="str">
        <f>+VLOOKUP($C31,MasterData!$B$4:$K$1003,3,"false")</f>
        <v>Gamblin</v>
      </c>
      <c r="G31" s="1" t="str">
        <f>+VLOOKUP($C31,MasterData!$B$4:$K$1003,4,"false")</f>
        <v>PHX</v>
      </c>
      <c r="H31" s="1" t="str">
        <f>+VLOOKUP($C31,MasterData!$B$4:$K$1003,5,"False")</f>
        <v>Sen</v>
      </c>
      <c r="I31" s="3" t="str">
        <f>+VLOOKUP($C31,MasterData!$B$4:$K$1003,6,"false")</f>
        <v>F</v>
      </c>
      <c r="J31" s="31" t="str">
        <f t="shared" si="0"/>
        <v>4</v>
      </c>
      <c r="K31" s="1" t="str">
        <f t="shared" si="1"/>
        <v>PHX  4</v>
      </c>
      <c r="M31">
        <v>13</v>
      </c>
      <c r="N31" s="35" t="str">
        <f>+IF(ISNA(VLOOKUP(N$3&amp;"  "&amp;$M31,$A$3:$I$110,2,0)),"",VLOOKUP(N$3&amp;"  "&amp;$M31,$A$3:$I$110,2,0))</f>
        <v/>
      </c>
      <c r="O31" s="35" t="str">
        <f t="shared" ref="O31:AD36" si="14">+IF(ISNA(VLOOKUP(O$3&amp;"  "&amp;$M31,$A$3:$I$110,2,0)),"",VLOOKUP(O$3&amp;"  "&amp;$M31,$A$3:$I$110,2,0))</f>
        <v/>
      </c>
      <c r="P31" s="35" t="str">
        <f t="shared" si="14"/>
        <v/>
      </c>
      <c r="Q31" s="35" t="str">
        <f t="shared" si="14"/>
        <v/>
      </c>
      <c r="R31" s="35" t="str">
        <f t="shared" si="14"/>
        <v/>
      </c>
      <c r="S31" s="35" t="str">
        <f t="shared" si="14"/>
        <v/>
      </c>
      <c r="T31" s="35" t="str">
        <f t="shared" si="14"/>
        <v/>
      </c>
      <c r="U31" s="35" t="str">
        <f t="shared" si="14"/>
        <v/>
      </c>
      <c r="V31" s="35" t="str">
        <f t="shared" si="14"/>
        <v/>
      </c>
      <c r="W31" s="35" t="str">
        <f t="shared" si="14"/>
        <v/>
      </c>
      <c r="X31" s="35" t="str">
        <f t="shared" si="14"/>
        <v/>
      </c>
      <c r="Y31" s="35" t="str">
        <f t="shared" si="14"/>
        <v/>
      </c>
      <c r="Z31" s="35" t="str">
        <f t="shared" si="14"/>
        <v/>
      </c>
      <c r="AA31" s="35" t="str">
        <f t="shared" si="14"/>
        <v/>
      </c>
      <c r="AB31" s="35" t="str">
        <f t="shared" si="14"/>
        <v/>
      </c>
      <c r="AC31" s="35" t="str">
        <f t="shared" si="14"/>
        <v/>
      </c>
      <c r="AD31" s="35" t="str">
        <f t="shared" si="14"/>
        <v/>
      </c>
      <c r="AE31" s="35" t="str">
        <f t="shared" ref="AE31:AM36" si="15">+IF(ISNA(VLOOKUP(AE$3&amp;"  "&amp;$M31,$A$3:$I$110,2,0)),"",VLOOKUP(AE$3&amp;"  "&amp;$M31,$A$3:$I$110,2,0))</f>
        <v/>
      </c>
      <c r="AF31" s="35" t="str">
        <f t="shared" si="15"/>
        <v/>
      </c>
      <c r="AG31" s="35" t="str">
        <f t="shared" si="15"/>
        <v/>
      </c>
      <c r="AH31" s="35" t="str">
        <f t="shared" si="15"/>
        <v/>
      </c>
      <c r="AI31" s="35" t="str">
        <f t="shared" si="15"/>
        <v/>
      </c>
      <c r="AJ31" s="35" t="str">
        <f t="shared" si="15"/>
        <v/>
      </c>
      <c r="AK31" s="35" t="str">
        <f t="shared" si="15"/>
        <v/>
      </c>
      <c r="AL31" s="35" t="str">
        <f t="shared" si="15"/>
        <v/>
      </c>
      <c r="AM31" s="35" t="str">
        <f t="shared" si="15"/>
        <v/>
      </c>
    </row>
    <row r="32" spans="1:39" x14ac:dyDescent="0.3">
      <c r="A32" t="str">
        <f t="shared" si="3"/>
        <v>EAS  2</v>
      </c>
      <c r="B32" s="3">
        <f t="shared" si="5"/>
        <v>29</v>
      </c>
      <c r="C32" s="1">
        <v>488</v>
      </c>
      <c r="D32" s="27" t="s">
        <v>1532</v>
      </c>
      <c r="E32" s="1" t="str">
        <f>+VLOOKUP($C32,MasterData!$B$4:$K$1003,2,"false")</f>
        <v>Sian</v>
      </c>
      <c r="F32" s="1" t="str">
        <f>+VLOOKUP($C32,MasterData!$B$4:$K$1003,3,"false")</f>
        <v>Pelling</v>
      </c>
      <c r="G32" s="1" t="str">
        <f>+VLOOKUP($C32,MasterData!$B$4:$K$1003,4,"false")</f>
        <v>EAS</v>
      </c>
      <c r="H32" s="1" t="str">
        <f>+VLOOKUP($C32,MasterData!$B$4:$K$1003,5,"False")</f>
        <v>Sen</v>
      </c>
      <c r="I32" s="3" t="str">
        <f>+VLOOKUP($C32,MasterData!$B$4:$K$1003,6,"false")</f>
        <v>F</v>
      </c>
      <c r="J32" s="31" t="str">
        <f t="shared" si="0"/>
        <v>2</v>
      </c>
      <c r="K32" s="1" t="str">
        <f t="shared" si="1"/>
        <v>EAS  2</v>
      </c>
      <c r="M32">
        <v>14</v>
      </c>
      <c r="N32" s="35" t="str">
        <f t="shared" ref="N32:N36" si="16">+IF(ISNA(VLOOKUP(N$3&amp;"  "&amp;$M32,$A$3:$I$110,2,0)),"",VLOOKUP(N$3&amp;"  "&amp;$M32,$A$3:$I$110,2,0))</f>
        <v/>
      </c>
      <c r="O32" s="35" t="str">
        <f t="shared" si="14"/>
        <v/>
      </c>
      <c r="P32" s="35" t="str">
        <f t="shared" si="14"/>
        <v/>
      </c>
      <c r="Q32" s="35" t="str">
        <f t="shared" si="14"/>
        <v/>
      </c>
      <c r="R32" s="35" t="str">
        <f t="shared" si="14"/>
        <v/>
      </c>
      <c r="S32" s="35" t="str">
        <f t="shared" si="14"/>
        <v/>
      </c>
      <c r="T32" s="35" t="str">
        <f t="shared" si="14"/>
        <v/>
      </c>
      <c r="U32" s="35" t="str">
        <f t="shared" si="14"/>
        <v/>
      </c>
      <c r="V32" s="35" t="str">
        <f t="shared" si="14"/>
        <v/>
      </c>
      <c r="W32" s="35" t="str">
        <f t="shared" si="14"/>
        <v/>
      </c>
      <c r="X32" s="35" t="str">
        <f t="shared" si="14"/>
        <v/>
      </c>
      <c r="Y32" s="35" t="str">
        <f t="shared" si="14"/>
        <v/>
      </c>
      <c r="Z32" s="35" t="str">
        <f t="shared" si="14"/>
        <v/>
      </c>
      <c r="AA32" s="35" t="str">
        <f t="shared" si="14"/>
        <v/>
      </c>
      <c r="AB32" s="35" t="str">
        <f t="shared" si="14"/>
        <v/>
      </c>
      <c r="AC32" s="35" t="str">
        <f t="shared" si="14"/>
        <v/>
      </c>
      <c r="AD32" s="35" t="str">
        <f t="shared" si="14"/>
        <v/>
      </c>
      <c r="AE32" s="35" t="str">
        <f t="shared" si="15"/>
        <v/>
      </c>
      <c r="AF32" s="35" t="str">
        <f t="shared" si="15"/>
        <v/>
      </c>
      <c r="AG32" s="35" t="str">
        <f t="shared" si="15"/>
        <v/>
      </c>
      <c r="AH32" s="35" t="str">
        <f t="shared" si="15"/>
        <v/>
      </c>
      <c r="AI32" s="35" t="str">
        <f t="shared" si="15"/>
        <v/>
      </c>
      <c r="AJ32" s="35" t="str">
        <f t="shared" si="15"/>
        <v/>
      </c>
      <c r="AK32" s="35" t="str">
        <f t="shared" si="15"/>
        <v/>
      </c>
      <c r="AL32" s="35" t="str">
        <f t="shared" si="15"/>
        <v/>
      </c>
      <c r="AM32" s="35" t="str">
        <f t="shared" si="15"/>
        <v/>
      </c>
    </row>
    <row r="33" spans="1:39" x14ac:dyDescent="0.3">
      <c r="A33" t="str">
        <f t="shared" si="3"/>
        <v>HAS  4</v>
      </c>
      <c r="B33" s="3">
        <f t="shared" si="5"/>
        <v>30</v>
      </c>
      <c r="C33" s="1">
        <v>514</v>
      </c>
      <c r="D33" s="27" t="s">
        <v>1533</v>
      </c>
      <c r="E33" s="1" t="str">
        <f>+VLOOKUP($C33,MasterData!$B$4:$K$1003,2,"false")</f>
        <v>Amy</v>
      </c>
      <c r="F33" s="1" t="str">
        <f>+VLOOKUP($C33,MasterData!$B$4:$K$1003,3,"false")</f>
        <v>Rodway</v>
      </c>
      <c r="G33" s="1" t="str">
        <f>+VLOOKUP($C33,MasterData!$B$4:$K$1003,4,"false")</f>
        <v>HAS</v>
      </c>
      <c r="H33" s="1" t="str">
        <f>+VLOOKUP($C33,MasterData!$B$4:$K$1003,5,"False")</f>
        <v>Sen</v>
      </c>
      <c r="I33" s="3" t="str">
        <f>+VLOOKUP($C33,MasterData!$B$4:$K$1003,6,"false")</f>
        <v>F</v>
      </c>
      <c r="J33" s="31" t="str">
        <f t="shared" si="0"/>
        <v>4</v>
      </c>
      <c r="K33" s="1" t="str">
        <f t="shared" si="1"/>
        <v>HAS  4</v>
      </c>
      <c r="M33">
        <v>15</v>
      </c>
      <c r="N33" s="35" t="str">
        <f t="shared" si="16"/>
        <v/>
      </c>
      <c r="O33" s="35" t="str">
        <f t="shared" si="14"/>
        <v/>
      </c>
      <c r="P33" s="35" t="str">
        <f t="shared" si="14"/>
        <v/>
      </c>
      <c r="Q33" s="35" t="str">
        <f t="shared" si="14"/>
        <v/>
      </c>
      <c r="R33" s="35" t="str">
        <f t="shared" si="14"/>
        <v/>
      </c>
      <c r="S33" s="35" t="str">
        <f t="shared" si="14"/>
        <v/>
      </c>
      <c r="T33" s="35" t="str">
        <f t="shared" si="14"/>
        <v/>
      </c>
      <c r="U33" s="35" t="str">
        <f t="shared" si="14"/>
        <v/>
      </c>
      <c r="V33" s="35" t="str">
        <f t="shared" si="14"/>
        <v/>
      </c>
      <c r="W33" s="35" t="str">
        <f t="shared" si="14"/>
        <v/>
      </c>
      <c r="X33" s="35" t="str">
        <f t="shared" si="14"/>
        <v/>
      </c>
      <c r="Y33" s="35" t="str">
        <f t="shared" si="14"/>
        <v/>
      </c>
      <c r="Z33" s="35" t="str">
        <f t="shared" si="14"/>
        <v/>
      </c>
      <c r="AA33" s="35" t="str">
        <f t="shared" si="14"/>
        <v/>
      </c>
      <c r="AB33" s="35" t="str">
        <f t="shared" si="14"/>
        <v/>
      </c>
      <c r="AC33" s="35" t="str">
        <f t="shared" si="14"/>
        <v/>
      </c>
      <c r="AD33" s="35" t="str">
        <f t="shared" si="14"/>
        <v/>
      </c>
      <c r="AE33" s="35" t="str">
        <f t="shared" si="15"/>
        <v/>
      </c>
      <c r="AF33" s="35" t="str">
        <f t="shared" si="15"/>
        <v/>
      </c>
      <c r="AG33" s="35" t="str">
        <f t="shared" si="15"/>
        <v/>
      </c>
      <c r="AH33" s="35" t="str">
        <f t="shared" si="15"/>
        <v/>
      </c>
      <c r="AI33" s="35" t="str">
        <f t="shared" si="15"/>
        <v/>
      </c>
      <c r="AJ33" s="35" t="str">
        <f t="shared" si="15"/>
        <v/>
      </c>
      <c r="AK33" s="35" t="str">
        <f t="shared" si="15"/>
        <v/>
      </c>
      <c r="AL33" s="35" t="str">
        <f t="shared" si="15"/>
        <v/>
      </c>
      <c r="AM33" s="35" t="str">
        <f t="shared" si="15"/>
        <v/>
      </c>
    </row>
    <row r="34" spans="1:39" x14ac:dyDescent="0.3">
      <c r="A34" t="str">
        <f t="shared" si="3"/>
        <v>B&amp;H  5</v>
      </c>
      <c r="B34" s="3">
        <f t="shared" si="5"/>
        <v>31</v>
      </c>
      <c r="C34" s="1">
        <v>308</v>
      </c>
      <c r="D34" s="27" t="s">
        <v>1534</v>
      </c>
      <c r="E34" s="1" t="str">
        <f>+VLOOKUP($C34,MasterData!$B$4:$K$1003,2,"false")</f>
        <v>Gracie</v>
      </c>
      <c r="F34" s="1" t="str">
        <f>+VLOOKUP($C34,MasterData!$B$4:$K$1003,3,"false")</f>
        <v>Bernard</v>
      </c>
      <c r="G34" s="1" t="str">
        <f>+VLOOKUP($C34,MasterData!$B$4:$K$1003,4,"false")</f>
        <v>B&amp;H</v>
      </c>
      <c r="H34" s="1" t="str">
        <f>+VLOOKUP($C34,MasterData!$B$4:$K$1003,5,"False")</f>
        <v>U20</v>
      </c>
      <c r="I34" s="3" t="str">
        <f>+VLOOKUP($C34,MasterData!$B$4:$K$1003,6,"false")</f>
        <v>F</v>
      </c>
      <c r="J34" s="31" t="str">
        <f t="shared" si="0"/>
        <v>5</v>
      </c>
      <c r="K34" s="1" t="str">
        <f t="shared" si="1"/>
        <v>B&amp;H  5</v>
      </c>
      <c r="M34">
        <v>16</v>
      </c>
      <c r="N34" s="35" t="str">
        <f t="shared" si="16"/>
        <v/>
      </c>
      <c r="O34" s="35" t="str">
        <f t="shared" si="14"/>
        <v/>
      </c>
      <c r="P34" s="35" t="str">
        <f t="shared" si="14"/>
        <v/>
      </c>
      <c r="Q34" s="35" t="str">
        <f t="shared" si="14"/>
        <v/>
      </c>
      <c r="R34" s="35" t="str">
        <f t="shared" si="14"/>
        <v/>
      </c>
      <c r="S34" s="35" t="str">
        <f t="shared" si="14"/>
        <v/>
      </c>
      <c r="T34" s="35" t="str">
        <f t="shared" si="14"/>
        <v/>
      </c>
      <c r="U34" s="35" t="str">
        <f t="shared" si="14"/>
        <v/>
      </c>
      <c r="V34" s="35" t="str">
        <f t="shared" si="14"/>
        <v/>
      </c>
      <c r="W34" s="35" t="str">
        <f t="shared" si="14"/>
        <v/>
      </c>
      <c r="X34" s="35" t="str">
        <f t="shared" si="14"/>
        <v/>
      </c>
      <c r="Y34" s="35" t="str">
        <f t="shared" si="14"/>
        <v/>
      </c>
      <c r="Z34" s="35" t="str">
        <f t="shared" si="14"/>
        <v/>
      </c>
      <c r="AA34" s="35" t="str">
        <f t="shared" si="14"/>
        <v/>
      </c>
      <c r="AB34" s="35" t="str">
        <f t="shared" si="14"/>
        <v/>
      </c>
      <c r="AC34" s="35" t="str">
        <f t="shared" si="14"/>
        <v/>
      </c>
      <c r="AD34" s="35" t="str">
        <f t="shared" si="14"/>
        <v/>
      </c>
      <c r="AE34" s="35" t="str">
        <f t="shared" si="15"/>
        <v/>
      </c>
      <c r="AF34" s="35" t="str">
        <f t="shared" si="15"/>
        <v/>
      </c>
      <c r="AG34" s="35" t="str">
        <f t="shared" si="15"/>
        <v/>
      </c>
      <c r="AH34" s="35" t="str">
        <f t="shared" si="15"/>
        <v/>
      </c>
      <c r="AI34" s="35" t="str">
        <f t="shared" si="15"/>
        <v/>
      </c>
      <c r="AJ34" s="35" t="str">
        <f t="shared" si="15"/>
        <v/>
      </c>
      <c r="AK34" s="35" t="str">
        <f t="shared" si="15"/>
        <v/>
      </c>
      <c r="AL34" s="35" t="str">
        <f t="shared" si="15"/>
        <v/>
      </c>
      <c r="AM34" s="35" t="str">
        <f t="shared" si="15"/>
        <v/>
      </c>
    </row>
    <row r="35" spans="1:39" x14ac:dyDescent="0.3">
      <c r="A35" t="str">
        <f t="shared" si="3"/>
        <v>HY  5</v>
      </c>
      <c r="B35" s="3">
        <f t="shared" si="5"/>
        <v>32</v>
      </c>
      <c r="C35" s="1">
        <v>536</v>
      </c>
      <c r="D35" s="27" t="s">
        <v>1535</v>
      </c>
      <c r="E35" s="1" t="str">
        <f>+VLOOKUP($C35,MasterData!$B$4:$K$1003,2,"false")</f>
        <v>MariA</v>
      </c>
      <c r="F35" s="1" t="str">
        <f>+VLOOKUP($C35,MasterData!$B$4:$K$1003,3,"false")</f>
        <v>Mitchell</v>
      </c>
      <c r="G35" s="1" t="str">
        <f>+VLOOKUP($C35,MasterData!$B$4:$K$1003,4,"false")</f>
        <v>HY</v>
      </c>
      <c r="H35" s="1" t="str">
        <f>+VLOOKUP($C35,MasterData!$B$4:$K$1003,5,"False")</f>
        <v>Sen</v>
      </c>
      <c r="I35" s="3" t="str">
        <f>+VLOOKUP($C35,MasterData!$B$4:$K$1003,6,"false")</f>
        <v>F</v>
      </c>
      <c r="J35" s="31" t="str">
        <f t="shared" si="0"/>
        <v>5</v>
      </c>
      <c r="K35" s="1" t="str">
        <f t="shared" si="1"/>
        <v>HY  5</v>
      </c>
      <c r="N35" s="35" t="str">
        <f t="shared" si="16"/>
        <v/>
      </c>
      <c r="O35" s="35" t="str">
        <f t="shared" si="14"/>
        <v/>
      </c>
      <c r="P35" s="35" t="str">
        <f t="shared" si="14"/>
        <v/>
      </c>
      <c r="Q35" s="35" t="str">
        <f t="shared" si="14"/>
        <v/>
      </c>
      <c r="R35" s="35" t="str">
        <f t="shared" si="14"/>
        <v/>
      </c>
      <c r="S35" s="35" t="str">
        <f t="shared" si="14"/>
        <v/>
      </c>
      <c r="T35" s="35" t="str">
        <f t="shared" si="14"/>
        <v/>
      </c>
      <c r="U35" s="35" t="str">
        <f t="shared" si="14"/>
        <v/>
      </c>
      <c r="V35" s="35" t="str">
        <f t="shared" si="14"/>
        <v/>
      </c>
      <c r="W35" s="35" t="str">
        <f t="shared" si="14"/>
        <v/>
      </c>
      <c r="X35" s="35" t="str">
        <f t="shared" si="14"/>
        <v/>
      </c>
      <c r="Y35" s="35" t="str">
        <f t="shared" si="14"/>
        <v/>
      </c>
      <c r="Z35" s="35" t="str">
        <f t="shared" si="14"/>
        <v/>
      </c>
      <c r="AA35" s="35" t="str">
        <f t="shared" si="14"/>
        <v/>
      </c>
      <c r="AB35" s="35" t="str">
        <f t="shared" si="14"/>
        <v/>
      </c>
      <c r="AC35" s="35" t="str">
        <f t="shared" si="14"/>
        <v/>
      </c>
      <c r="AD35" s="35" t="str">
        <f t="shared" si="14"/>
        <v/>
      </c>
      <c r="AE35" s="35" t="str">
        <f t="shared" si="15"/>
        <v/>
      </c>
      <c r="AF35" s="35" t="str">
        <f t="shared" si="15"/>
        <v/>
      </c>
      <c r="AG35" s="35" t="str">
        <f t="shared" si="15"/>
        <v/>
      </c>
      <c r="AH35" s="35" t="str">
        <f t="shared" si="15"/>
        <v/>
      </c>
      <c r="AI35" s="35" t="str">
        <f t="shared" si="15"/>
        <v/>
      </c>
      <c r="AJ35" s="35" t="str">
        <f t="shared" si="15"/>
        <v/>
      </c>
      <c r="AK35" s="35" t="str">
        <f t="shared" si="15"/>
        <v/>
      </c>
      <c r="AL35" s="35" t="str">
        <f t="shared" si="15"/>
        <v/>
      </c>
      <c r="AM35" s="35" t="str">
        <f t="shared" si="15"/>
        <v/>
      </c>
    </row>
    <row r="36" spans="1:39" x14ac:dyDescent="0.3">
      <c r="A36" t="str">
        <f t="shared" si="3"/>
        <v>CHI  1</v>
      </c>
      <c r="B36" s="3">
        <f t="shared" si="5"/>
        <v>33</v>
      </c>
      <c r="C36" s="1">
        <v>528</v>
      </c>
      <c r="D36" s="27" t="s">
        <v>1536</v>
      </c>
      <c r="E36" s="1" t="str">
        <f>+VLOOKUP($C36,MasterData!$B$4:$K$1003,2,"false")</f>
        <v>Nadia</v>
      </c>
      <c r="F36" s="1" t="str">
        <f>+VLOOKUP($C36,MasterData!$B$4:$K$1003,3,"false")</f>
        <v>Anderson</v>
      </c>
      <c r="G36" s="1" t="str">
        <f>+VLOOKUP($C36,MasterData!$B$4:$K$1003,4,"false")</f>
        <v>CHI</v>
      </c>
      <c r="H36" s="1" t="str">
        <f>+VLOOKUP($C36,MasterData!$B$4:$K$1003,5,"False")</f>
        <v>Sen</v>
      </c>
      <c r="I36" s="3" t="str">
        <f>+VLOOKUP($C36,MasterData!$B$4:$K$1003,6,"false")</f>
        <v>F</v>
      </c>
      <c r="J36" s="31" t="str">
        <f t="shared" si="0"/>
        <v>1</v>
      </c>
      <c r="K36" s="1" t="str">
        <f t="shared" si="1"/>
        <v>CHI  1</v>
      </c>
      <c r="N36" s="35" t="str">
        <f t="shared" si="16"/>
        <v/>
      </c>
      <c r="O36" s="35" t="str">
        <f t="shared" si="14"/>
        <v/>
      </c>
      <c r="P36" s="35" t="str">
        <f t="shared" si="14"/>
        <v/>
      </c>
      <c r="Q36" s="35" t="str">
        <f t="shared" si="14"/>
        <v/>
      </c>
      <c r="R36" s="35" t="str">
        <f t="shared" si="14"/>
        <v/>
      </c>
      <c r="S36" s="35" t="str">
        <f t="shared" si="14"/>
        <v/>
      </c>
      <c r="T36" s="35" t="str">
        <f t="shared" si="14"/>
        <v/>
      </c>
      <c r="U36" s="35" t="str">
        <f t="shared" si="14"/>
        <v/>
      </c>
      <c r="V36" s="35" t="str">
        <f t="shared" si="14"/>
        <v/>
      </c>
      <c r="W36" s="35" t="str">
        <f t="shared" si="14"/>
        <v/>
      </c>
      <c r="X36" s="35" t="str">
        <f t="shared" si="14"/>
        <v/>
      </c>
      <c r="Y36" s="35" t="str">
        <f t="shared" si="14"/>
        <v/>
      </c>
      <c r="Z36" s="35" t="str">
        <f t="shared" si="14"/>
        <v/>
      </c>
      <c r="AA36" s="35" t="str">
        <f t="shared" si="14"/>
        <v/>
      </c>
      <c r="AB36" s="35" t="str">
        <f t="shared" si="14"/>
        <v/>
      </c>
      <c r="AC36" s="35" t="str">
        <f t="shared" si="14"/>
        <v/>
      </c>
      <c r="AD36" s="35" t="str">
        <f t="shared" si="14"/>
        <v/>
      </c>
      <c r="AE36" s="35" t="str">
        <f t="shared" si="15"/>
        <v/>
      </c>
      <c r="AF36" s="35" t="str">
        <f t="shared" si="15"/>
        <v/>
      </c>
      <c r="AG36" s="35" t="str">
        <f t="shared" si="15"/>
        <v/>
      </c>
      <c r="AH36" s="35" t="str">
        <f t="shared" si="15"/>
        <v/>
      </c>
      <c r="AI36" s="35" t="str">
        <f t="shared" si="15"/>
        <v/>
      </c>
      <c r="AJ36" s="35" t="str">
        <f t="shared" si="15"/>
        <v/>
      </c>
      <c r="AK36" s="35" t="str">
        <f t="shared" si="15"/>
        <v/>
      </c>
      <c r="AL36" s="35" t="str">
        <f t="shared" si="15"/>
        <v/>
      </c>
      <c r="AM36" s="35" t="str">
        <f t="shared" si="15"/>
        <v/>
      </c>
    </row>
    <row r="37" spans="1:39" x14ac:dyDescent="0.3">
      <c r="A37" t="str">
        <f t="shared" si="3"/>
        <v>HHH  1</v>
      </c>
      <c r="B37" s="3">
        <f t="shared" si="5"/>
        <v>34</v>
      </c>
      <c r="C37" s="1">
        <v>517</v>
      </c>
      <c r="D37" s="27" t="s">
        <v>1537</v>
      </c>
      <c r="E37" s="1" t="str">
        <f>+VLOOKUP($C37,MasterData!$B$4:$K$1003,2,"false")</f>
        <v>Samantha</v>
      </c>
      <c r="F37" s="1" t="str">
        <f>+VLOOKUP($C37,MasterData!$B$4:$K$1003,3,"false")</f>
        <v>Ridley</v>
      </c>
      <c r="G37" s="1" t="str">
        <f>+VLOOKUP($C37,MasterData!$B$4:$K$1003,4,"false")</f>
        <v>HHH</v>
      </c>
      <c r="H37" s="1" t="str">
        <f>+VLOOKUP($C37,MasterData!$B$4:$K$1003,5,"False")</f>
        <v>Sen</v>
      </c>
      <c r="I37" s="3" t="str">
        <f>+VLOOKUP($C37,MasterData!$B$4:$K$1003,6,"false")</f>
        <v>F</v>
      </c>
      <c r="J37" s="31" t="str">
        <f t="shared" si="0"/>
        <v>1</v>
      </c>
      <c r="K37" s="1" t="str">
        <f t="shared" si="1"/>
        <v>HHH  1</v>
      </c>
      <c r="M37" s="12" t="s">
        <v>565</v>
      </c>
      <c r="N37" s="36">
        <f>IF(N33="",1000,SUM(N31:N33))</f>
        <v>1000</v>
      </c>
      <c r="O37" s="36">
        <f t="shared" ref="O37:AM37" si="17">IF(O33="",1000,SUM(O31:O33))</f>
        <v>1000</v>
      </c>
      <c r="P37" s="36">
        <f t="shared" si="17"/>
        <v>1000</v>
      </c>
      <c r="Q37" s="36">
        <f t="shared" si="17"/>
        <v>1000</v>
      </c>
      <c r="R37" s="36">
        <f t="shared" si="17"/>
        <v>1000</v>
      </c>
      <c r="S37" s="36">
        <f t="shared" si="17"/>
        <v>1000</v>
      </c>
      <c r="T37" s="36">
        <f t="shared" si="17"/>
        <v>1000</v>
      </c>
      <c r="U37" s="36">
        <f t="shared" si="17"/>
        <v>1000</v>
      </c>
      <c r="V37" s="36">
        <f t="shared" si="17"/>
        <v>1000</v>
      </c>
      <c r="W37" s="36">
        <f t="shared" si="17"/>
        <v>1000</v>
      </c>
      <c r="X37" s="36">
        <f t="shared" si="17"/>
        <v>1000</v>
      </c>
      <c r="Y37" s="36">
        <f t="shared" si="17"/>
        <v>1000</v>
      </c>
      <c r="Z37" s="36">
        <f t="shared" si="17"/>
        <v>1000</v>
      </c>
      <c r="AA37" s="36">
        <f t="shared" si="17"/>
        <v>1000</v>
      </c>
      <c r="AB37" s="36">
        <f t="shared" si="17"/>
        <v>1000</v>
      </c>
      <c r="AC37" s="36">
        <f t="shared" si="17"/>
        <v>1000</v>
      </c>
      <c r="AD37" s="36">
        <f t="shared" si="17"/>
        <v>1000</v>
      </c>
      <c r="AE37" s="36">
        <f t="shared" si="17"/>
        <v>1000</v>
      </c>
      <c r="AF37" s="36">
        <f t="shared" si="17"/>
        <v>1000</v>
      </c>
      <c r="AG37" s="36">
        <f t="shared" si="17"/>
        <v>1000</v>
      </c>
      <c r="AH37" s="36">
        <f t="shared" si="17"/>
        <v>1000</v>
      </c>
      <c r="AI37" s="36">
        <f t="shared" si="17"/>
        <v>1000</v>
      </c>
      <c r="AJ37" s="36">
        <f t="shared" si="17"/>
        <v>1000</v>
      </c>
      <c r="AK37" s="36">
        <f t="shared" si="17"/>
        <v>1000</v>
      </c>
      <c r="AL37" s="36">
        <f t="shared" si="17"/>
        <v>1000</v>
      </c>
      <c r="AM37" s="36">
        <f t="shared" si="17"/>
        <v>1000</v>
      </c>
    </row>
    <row r="38" spans="1:39" x14ac:dyDescent="0.3">
      <c r="A38" t="str">
        <f t="shared" si="3"/>
        <v>EAS  3</v>
      </c>
      <c r="B38" s="3">
        <f t="shared" si="5"/>
        <v>35</v>
      </c>
      <c r="C38" s="1">
        <v>525</v>
      </c>
      <c r="D38" s="27" t="s">
        <v>1538</v>
      </c>
      <c r="E38" s="1" t="str">
        <f>+VLOOKUP($C38,MasterData!$B$4:$K$1003,2,"false")</f>
        <v>Hannah</v>
      </c>
      <c r="F38" s="1" t="str">
        <f>+VLOOKUP($C38,MasterData!$B$4:$K$1003,3,"false")</f>
        <v>Spears</v>
      </c>
      <c r="G38" s="1" t="str">
        <f>+VLOOKUP($C38,MasterData!$B$4:$K$1003,4,"false")</f>
        <v>EAS</v>
      </c>
      <c r="H38" s="1" t="str">
        <f>+VLOOKUP($C38,MasterData!$B$4:$K$1003,5,"False")</f>
        <v>Sen</v>
      </c>
      <c r="I38" s="3" t="str">
        <f>+VLOOKUP($C38,MasterData!$B$4:$K$1003,6,"false")</f>
        <v>F</v>
      </c>
      <c r="J38" s="31" t="str">
        <f t="shared" si="0"/>
        <v>3</v>
      </c>
      <c r="K38" s="1" t="str">
        <f t="shared" si="1"/>
        <v>EAS  3</v>
      </c>
      <c r="M38" s="12" t="s">
        <v>212</v>
      </c>
      <c r="N38" s="37">
        <f>RANK(N37,($N$10:$AM$10,$N$19:$AM$19,$N$28:$AM$28, $N$37:$AM$37),1)</f>
        <v>10</v>
      </c>
      <c r="O38" s="37">
        <f>RANK(O37,($N$10:$AM$10,$N$19:$AM$19,$N$28:$AM$28, $N$37:$AM$37),1)</f>
        <v>10</v>
      </c>
      <c r="P38" s="37">
        <f>RANK(P37,($N$10:$AM$10,$N$19:$AM$19,$N$28:$AM$28, $N$37:$AM$37),1)</f>
        <v>10</v>
      </c>
      <c r="Q38" s="37">
        <f>RANK(Q37,($N$10:$AM$10,$N$19:$AM$19,$N$28:$AM$28, $N$37:$AM$37),1)</f>
        <v>10</v>
      </c>
      <c r="R38" s="37">
        <v>4</v>
      </c>
      <c r="S38" s="37">
        <f>RANK(S37,($N$10:$AM$10,$N$19:$AM$19,$N$28:$AM$28, $N$37:$AM$37),1)</f>
        <v>10</v>
      </c>
      <c r="T38" s="37">
        <f>RANK(T37,($N$10:$AM$10,$N$19:$AM$19,$N$28:$AM$28, $N$37:$AM$37),1)</f>
        <v>10</v>
      </c>
      <c r="U38" s="37">
        <f>RANK(U37,($N$10:$AM$10,$N$19:$AM$19,$N$28:$AM$28, $N$37:$AM$37),1)</f>
        <v>10</v>
      </c>
      <c r="V38" s="37">
        <f>RANK(V37,($N$10:$AM$10,$N$19:$AM$19,$N$28:$AM$28, $N$37:$AM$37),1)</f>
        <v>10</v>
      </c>
      <c r="W38" s="37">
        <f>RANK(W37,($N$10:$AM$10,$N$19:$AM$19,$N$28:$AM$28, $N$37:$AM$37),1)</f>
        <v>10</v>
      </c>
      <c r="X38" s="37">
        <f>RANK(X37,($N$10:$AM$10,$N$19:$AM$19,$N$28:$AM$28, $N$37:$AM$37),1)</f>
        <v>10</v>
      </c>
      <c r="Y38" s="37">
        <f>RANK(Y37,($N$10:$AM$10,$N$19:$AM$19,$N$28:$AM$28, $N$37:$AM$37),1)</f>
        <v>10</v>
      </c>
      <c r="Z38" s="37">
        <f>RANK(Z37,($N$10:$AM$10,$N$19:$AM$19,$N$28:$AM$28, $N$37:$AM$37),1)</f>
        <v>10</v>
      </c>
      <c r="AA38" s="37">
        <f>RANK(AA37,($N$10:$AM$10,$N$19:$AM$19,$N$28:$AM$28, $N$37:$AM$37),1)</f>
        <v>10</v>
      </c>
      <c r="AB38" s="37">
        <f>RANK(AB37,($N$10:$AM$10,$N$19:$AM$19,$N$28:$AM$28, $N$37:$AM$37),1)</f>
        <v>10</v>
      </c>
      <c r="AC38" s="37">
        <f>RANK(AC37,($N$10:$AM$10,$N$19:$AM$19,$N$28:$AM$28, $N$37:$AM$37),1)</f>
        <v>10</v>
      </c>
      <c r="AD38" s="37">
        <f>RANK(AD37,($N$10:$AM$10,$N$19:$AM$19,$N$28:$AM$28, $N$37:$AM$37),1)</f>
        <v>10</v>
      </c>
      <c r="AE38" s="37">
        <f>RANK(AE37,($N$10:$AM$10,$N$19:$AM$19,$N$28:$AM$28, $N$37:$AM$37),1)</f>
        <v>10</v>
      </c>
      <c r="AF38" s="37">
        <f>RANK(AF37,($N$10:$AM$10,$N$19:$AM$19,$N$28:$AM$28, $N$37:$AM$37),1)</f>
        <v>10</v>
      </c>
      <c r="AG38" s="37">
        <f>RANK(AG37,($N$10:$AM$10,$N$19:$AM$19,$N$28:$AM$28, $N$37:$AM$37),1)</f>
        <v>10</v>
      </c>
      <c r="AH38" s="37">
        <f>RANK(AH37,($N$10:$AM$10,$N$19:$AM$19,$N$28:$AM$28, $N$37:$AM$37),1)</f>
        <v>10</v>
      </c>
      <c r="AI38" s="37">
        <f>RANK(AI37,($N$10:$AM$10,$N$19:$AM$19,$N$28:$AM$28, $N$37:$AM$37),1)</f>
        <v>10</v>
      </c>
      <c r="AJ38" s="37">
        <f>RANK(AJ37,($N$10:$AM$10,$N$19:$AM$19,$N$28:$AM$28, $N$37:$AM$37),1)</f>
        <v>10</v>
      </c>
      <c r="AK38" s="37">
        <f>RANK(AK37,($N$10:$AM$10,$N$19:$AM$19,$N$28:$AM$28, $N$37:$AM$37),1)</f>
        <v>10</v>
      </c>
      <c r="AL38" s="37">
        <f>RANK(AL37,($N$10:$AM$10,$N$19:$AM$19,$N$28:$AM$28, $N$37:$AM$37),1)</f>
        <v>10</v>
      </c>
      <c r="AM38" s="37">
        <f>RANK(AM37,($N$10:$AM$10,$N$19:$AM$19,$N$28:$AM$28, $N$37:$AM$37),1)</f>
        <v>10</v>
      </c>
    </row>
    <row r="39" spans="1:39" x14ac:dyDescent="0.3">
      <c r="A39" t="str">
        <f t="shared" si="3"/>
        <v>LEW  5</v>
      </c>
      <c r="B39" s="3">
        <f t="shared" si="5"/>
        <v>36</v>
      </c>
      <c r="C39" s="1">
        <v>524</v>
      </c>
      <c r="D39" s="27" t="s">
        <v>1539</v>
      </c>
      <c r="E39" s="1" t="str">
        <f>+VLOOKUP($C39,MasterData!$B$4:$K$1003,2,"false")</f>
        <v>Helen</v>
      </c>
      <c r="F39" s="1" t="str">
        <f>+VLOOKUP($C39,MasterData!$B$4:$K$1003,3,"false")</f>
        <v>Bowman</v>
      </c>
      <c r="G39" s="1" t="str">
        <f>+VLOOKUP($C39,MasterData!$B$4:$K$1003,4,"false")</f>
        <v>LEW</v>
      </c>
      <c r="H39" s="1" t="str">
        <f>+VLOOKUP($C39,MasterData!$B$4:$K$1003,5,"False")</f>
        <v>Sen</v>
      </c>
      <c r="I39" s="3" t="str">
        <f>+VLOOKUP($C39,MasterData!$B$4:$K$1003,6,"false")</f>
        <v>F</v>
      </c>
      <c r="J39" s="31" t="str">
        <f t="shared" si="0"/>
        <v>5</v>
      </c>
      <c r="K39" s="1" t="str">
        <f t="shared" si="1"/>
        <v>LEW  5</v>
      </c>
    </row>
    <row r="40" spans="1:39" x14ac:dyDescent="0.3">
      <c r="A40" t="str">
        <f t="shared" si="3"/>
        <v>EAS  4</v>
      </c>
      <c r="B40" s="3">
        <f t="shared" si="5"/>
        <v>37</v>
      </c>
      <c r="C40" s="1">
        <v>487</v>
      </c>
      <c r="D40" s="27" t="s">
        <v>1540</v>
      </c>
      <c r="E40" s="1" t="str">
        <f>+VLOOKUP($C40,MasterData!$B$4:$K$1003,2,"false")</f>
        <v>Heather</v>
      </c>
      <c r="F40" s="1" t="str">
        <f>+VLOOKUP($C40,MasterData!$B$4:$K$1003,3,"false")</f>
        <v>Jenner</v>
      </c>
      <c r="G40" s="1" t="str">
        <f>+VLOOKUP($C40,MasterData!$B$4:$K$1003,4,"false")</f>
        <v>EAS</v>
      </c>
      <c r="H40" s="1" t="str">
        <f>+VLOOKUP($C40,MasterData!$B$4:$K$1003,5,"False")</f>
        <v>Sen</v>
      </c>
      <c r="I40" s="3" t="str">
        <f>+VLOOKUP($C40,MasterData!$B$4:$K$1003,6,"false")</f>
        <v>F</v>
      </c>
      <c r="J40" s="31" t="str">
        <f t="shared" si="0"/>
        <v>4</v>
      </c>
      <c r="K40" s="1" t="str">
        <f t="shared" si="1"/>
        <v>EAS  4</v>
      </c>
    </row>
    <row r="41" spans="1:39" x14ac:dyDescent="0.3">
      <c r="A41" t="str">
        <f t="shared" si="3"/>
        <v>HHH  2</v>
      </c>
      <c r="B41" s="3">
        <f t="shared" si="5"/>
        <v>38</v>
      </c>
      <c r="C41" s="1">
        <v>519</v>
      </c>
      <c r="D41" s="27" t="s">
        <v>1541</v>
      </c>
      <c r="E41" s="1" t="str">
        <f>+VLOOKUP($C41,MasterData!$B$4:$K$1003,2,"false")</f>
        <v>Lindsey</v>
      </c>
      <c r="F41" s="1" t="str">
        <f>+VLOOKUP($C41,MasterData!$B$4:$K$1003,3,"false")</f>
        <v>Blain</v>
      </c>
      <c r="G41" s="1" t="str">
        <f>+VLOOKUP($C41,MasterData!$B$4:$K$1003,4,"false")</f>
        <v>HHH</v>
      </c>
      <c r="H41" s="1" t="str">
        <f>+VLOOKUP($C41,MasterData!$B$4:$K$1003,5,"False")</f>
        <v>Sen</v>
      </c>
      <c r="I41" s="3" t="str">
        <f>+VLOOKUP($C41,MasterData!$B$4:$K$1003,6,"false")</f>
        <v>F</v>
      </c>
      <c r="J41" s="31" t="str">
        <f t="shared" si="0"/>
        <v>2</v>
      </c>
      <c r="K41" s="1" t="str">
        <f t="shared" si="1"/>
        <v>HHH  2</v>
      </c>
    </row>
    <row r="42" spans="1:39" x14ac:dyDescent="0.3">
      <c r="A42" t="str">
        <f t="shared" si="3"/>
        <v>EAS  5</v>
      </c>
      <c r="B42" s="3">
        <f t="shared" si="5"/>
        <v>39</v>
      </c>
      <c r="C42" s="1">
        <v>485</v>
      </c>
      <c r="D42" s="27" t="s">
        <v>1542</v>
      </c>
      <c r="E42" s="1" t="str">
        <f>+VLOOKUP($C42,MasterData!$B$4:$K$1003,2,"false")</f>
        <v>Laura</v>
      </c>
      <c r="F42" s="1" t="str">
        <f>+VLOOKUP($C42,MasterData!$B$4:$K$1003,3,"false")</f>
        <v>Seaman</v>
      </c>
      <c r="G42" s="1" t="str">
        <f>+VLOOKUP($C42,MasterData!$B$4:$K$1003,4,"false")</f>
        <v>EAS</v>
      </c>
      <c r="H42" s="1" t="str">
        <f>+VLOOKUP($C42,MasterData!$B$4:$K$1003,5,"False")</f>
        <v>Sen</v>
      </c>
      <c r="I42" s="3" t="str">
        <f>+VLOOKUP($C42,MasterData!$B$4:$K$1003,6,"false")</f>
        <v>F</v>
      </c>
      <c r="J42" s="31" t="str">
        <f t="shared" si="0"/>
        <v>5</v>
      </c>
      <c r="K42" s="1" t="str">
        <f t="shared" si="1"/>
        <v>EAS  5</v>
      </c>
    </row>
    <row r="43" spans="1:39" x14ac:dyDescent="0.3">
      <c r="A43" t="str">
        <f t="shared" si="3"/>
        <v>HHH  3</v>
      </c>
      <c r="B43" s="3">
        <f t="shared" si="5"/>
        <v>40</v>
      </c>
      <c r="C43" s="1">
        <v>537</v>
      </c>
      <c r="D43" s="27" t="s">
        <v>1357</v>
      </c>
      <c r="E43" s="1" t="str">
        <f>+VLOOKUP($C43,MasterData!$B$4:$K$1003,2,"false")</f>
        <v>Gemma</v>
      </c>
      <c r="F43" s="1" t="str">
        <f>+VLOOKUP($C43,MasterData!$B$4:$K$1003,3,"false")</f>
        <v>Morgan</v>
      </c>
      <c r="G43" s="1" t="str">
        <f>+VLOOKUP($C43,MasterData!$B$4:$K$1003,4,"false")</f>
        <v>HHH</v>
      </c>
      <c r="H43" s="1" t="str">
        <f>+VLOOKUP($C43,MasterData!$B$4:$K$1003,5,"False")</f>
        <v>Sen</v>
      </c>
      <c r="I43" s="3" t="str">
        <f>+VLOOKUP($C43,MasterData!$B$4:$K$1003,6,"false")</f>
        <v>F</v>
      </c>
      <c r="J43" s="31" t="str">
        <f t="shared" si="0"/>
        <v>3</v>
      </c>
      <c r="K43" s="1" t="str">
        <f t="shared" si="1"/>
        <v>HHH  3</v>
      </c>
    </row>
    <row r="44" spans="1:39" x14ac:dyDescent="0.3">
      <c r="A44" t="str">
        <f t="shared" si="3"/>
        <v>PHX  5</v>
      </c>
      <c r="B44" s="3">
        <f t="shared" si="5"/>
        <v>41</v>
      </c>
      <c r="C44" s="1">
        <v>494</v>
      </c>
      <c r="D44" s="27" t="s">
        <v>1543</v>
      </c>
      <c r="E44" s="1" t="str">
        <f>+VLOOKUP($C44,MasterData!$B$4:$K$1003,2,"false")</f>
        <v>Valentina</v>
      </c>
      <c r="F44" s="1" t="str">
        <f>+VLOOKUP($C44,MasterData!$B$4:$K$1003,3,"false")</f>
        <v>Avella</v>
      </c>
      <c r="G44" s="1" t="str">
        <f>+VLOOKUP($C44,MasterData!$B$4:$K$1003,4,"false")</f>
        <v>PHX</v>
      </c>
      <c r="H44" s="1" t="str">
        <f>+VLOOKUP($C44,MasterData!$B$4:$K$1003,5,"False")</f>
        <v>Sen</v>
      </c>
      <c r="I44" s="3" t="str">
        <f>+VLOOKUP($C44,MasterData!$B$4:$K$1003,6,"false")</f>
        <v>F</v>
      </c>
      <c r="J44" s="31" t="str">
        <f t="shared" si="0"/>
        <v>5</v>
      </c>
      <c r="K44" s="1" t="str">
        <f t="shared" si="1"/>
        <v>PHX  5</v>
      </c>
    </row>
    <row r="45" spans="1:39" x14ac:dyDescent="0.3">
      <c r="A45" t="str">
        <f t="shared" si="3"/>
        <v>HAI  3</v>
      </c>
      <c r="B45" s="3">
        <f t="shared" si="5"/>
        <v>42</v>
      </c>
      <c r="C45" s="1">
        <v>499</v>
      </c>
      <c r="D45" s="27" t="s">
        <v>1544</v>
      </c>
      <c r="E45" s="1" t="str">
        <f>+VLOOKUP($C45,MasterData!$B$4:$K$1003,2,"false")</f>
        <v>Evgenia</v>
      </c>
      <c r="F45" s="1" t="str">
        <f>+VLOOKUP($C45,MasterData!$B$4:$K$1003,3,"false")</f>
        <v>Katsoni</v>
      </c>
      <c r="G45" s="1" t="str">
        <f>+VLOOKUP($C45,MasterData!$B$4:$K$1003,4,"false")</f>
        <v>HAI</v>
      </c>
      <c r="H45" s="1" t="str">
        <f>+VLOOKUP($C45,MasterData!$B$4:$K$1003,5,"False")</f>
        <v>Sen</v>
      </c>
      <c r="I45" s="3" t="str">
        <f>+VLOOKUP($C45,MasterData!$B$4:$K$1003,6,"false")</f>
        <v>F</v>
      </c>
      <c r="J45" s="31" t="str">
        <f t="shared" si="0"/>
        <v>3</v>
      </c>
      <c r="K45" s="1" t="str">
        <f t="shared" si="1"/>
        <v>HAI  3</v>
      </c>
    </row>
    <row r="46" spans="1:39" x14ac:dyDescent="0.3">
      <c r="A46" t="str">
        <f t="shared" si="3"/>
        <v>CSS  1</v>
      </c>
      <c r="B46" s="3">
        <f t="shared" si="5"/>
        <v>43</v>
      </c>
      <c r="C46" s="1">
        <v>516</v>
      </c>
      <c r="D46" s="27" t="s">
        <v>1360</v>
      </c>
      <c r="E46" s="1" t="str">
        <f>+VLOOKUP($C46,MasterData!$B$4:$K$1003,2,"false")</f>
        <v>Michele</v>
      </c>
      <c r="F46" s="1" t="str">
        <f>+VLOOKUP($C46,MasterData!$B$4:$K$1003,3,"false")</f>
        <v>Nixon</v>
      </c>
      <c r="G46" s="1" t="str">
        <f>+VLOOKUP($C46,MasterData!$B$4:$K$1003,4,"false")</f>
        <v>CSS</v>
      </c>
      <c r="H46" s="1" t="str">
        <f>+VLOOKUP($C46,MasterData!$B$4:$K$1003,5,"False")</f>
        <v>Sen</v>
      </c>
      <c r="I46" s="3" t="str">
        <f>+VLOOKUP($C46,MasterData!$B$4:$K$1003,6,"false")</f>
        <v>F</v>
      </c>
      <c r="J46" s="31" t="str">
        <f t="shared" si="0"/>
        <v>1</v>
      </c>
      <c r="K46" s="1" t="str">
        <f t="shared" si="1"/>
        <v>CSS  1</v>
      </c>
    </row>
    <row r="47" spans="1:39" x14ac:dyDescent="0.3">
      <c r="A47" t="str">
        <f t="shared" si="3"/>
        <v>HY  6</v>
      </c>
      <c r="B47" s="3">
        <f t="shared" si="5"/>
        <v>44</v>
      </c>
      <c r="C47" s="1">
        <v>513</v>
      </c>
      <c r="D47" s="27" t="s">
        <v>1545</v>
      </c>
      <c r="E47" s="1" t="str">
        <f>+VLOOKUP($C47,MasterData!$B$4:$K$1003,2,"false")</f>
        <v>Ivy</v>
      </c>
      <c r="F47" s="1" t="str">
        <f>+VLOOKUP($C47,MasterData!$B$4:$K$1003,3,"false")</f>
        <v>Buckland</v>
      </c>
      <c r="G47" s="1" t="str">
        <f>+VLOOKUP($C47,MasterData!$B$4:$K$1003,4,"false")</f>
        <v>HY</v>
      </c>
      <c r="H47" s="1" t="str">
        <f>+VLOOKUP($C47,MasterData!$B$4:$K$1003,5,"False")</f>
        <v>Sen</v>
      </c>
      <c r="I47" s="3" t="str">
        <f>+VLOOKUP($C47,MasterData!$B$4:$K$1003,6,"false")</f>
        <v>F</v>
      </c>
      <c r="J47" s="31" t="str">
        <f t="shared" si="0"/>
        <v>6</v>
      </c>
      <c r="K47" s="1" t="str">
        <f t="shared" si="1"/>
        <v>HY  6</v>
      </c>
    </row>
    <row r="48" spans="1:39" x14ac:dyDescent="0.3">
      <c r="A48" t="str">
        <f t="shared" si="3"/>
        <v>HY  7</v>
      </c>
      <c r="B48" s="3">
        <f t="shared" si="5"/>
        <v>45</v>
      </c>
      <c r="C48" s="1">
        <v>484</v>
      </c>
      <c r="D48" s="27" t="s">
        <v>1546</v>
      </c>
      <c r="E48" s="1" t="str">
        <f>+VLOOKUP($C48,MasterData!$B$4:$K$1003,2,"false")</f>
        <v>Deborah</v>
      </c>
      <c r="F48" s="1" t="str">
        <f>+VLOOKUP($C48,MasterData!$B$4:$K$1003,3,"false")</f>
        <v>Read</v>
      </c>
      <c r="G48" s="1" t="str">
        <f>+VLOOKUP($C48,MasterData!$B$4:$K$1003,4,"false")</f>
        <v>HY</v>
      </c>
      <c r="H48" s="1" t="str">
        <f>+VLOOKUP($C48,MasterData!$B$4:$K$1003,5,"False")</f>
        <v>Sen</v>
      </c>
      <c r="I48" s="3" t="str">
        <f>+VLOOKUP($C48,MasterData!$B$4:$K$1003,6,"false")</f>
        <v>F</v>
      </c>
      <c r="J48" s="31" t="str">
        <f t="shared" si="0"/>
        <v>7</v>
      </c>
      <c r="K48" s="1" t="str">
        <f t="shared" si="1"/>
        <v>HY  7</v>
      </c>
    </row>
    <row r="49" spans="1:11" x14ac:dyDescent="0.3">
      <c r="A49" t="str">
        <f t="shared" si="3"/>
        <v>HAI  4</v>
      </c>
      <c r="B49" s="3">
        <f t="shared" si="5"/>
        <v>46</v>
      </c>
      <c r="C49" s="1">
        <v>527</v>
      </c>
      <c r="D49" s="27" t="s">
        <v>1547</v>
      </c>
      <c r="E49" s="1" t="str">
        <f>+VLOOKUP($C49,MasterData!$B$4:$K$1003,2,"false")</f>
        <v>Hannah</v>
      </c>
      <c r="F49" s="1" t="str">
        <f>+VLOOKUP($C49,MasterData!$B$4:$K$1003,3,"false")</f>
        <v>Deubert-Chapman</v>
      </c>
      <c r="G49" s="1" t="str">
        <f>+VLOOKUP($C49,MasterData!$B$4:$K$1003,4,"false")</f>
        <v>HAI</v>
      </c>
      <c r="H49" s="1" t="str">
        <f>+VLOOKUP($C49,MasterData!$B$4:$K$1003,5,"False")</f>
        <v>Sen</v>
      </c>
      <c r="I49" s="3" t="str">
        <f>+VLOOKUP($C49,MasterData!$B$4:$K$1003,6,"false")</f>
        <v>F</v>
      </c>
      <c r="J49" s="31" t="str">
        <f t="shared" si="0"/>
        <v>4</v>
      </c>
      <c r="K49" s="1" t="str">
        <f t="shared" si="1"/>
        <v>HAI  4</v>
      </c>
    </row>
    <row r="50" spans="1:11" x14ac:dyDescent="0.3">
      <c r="A50" t="str">
        <f t="shared" si="3"/>
        <v>HAS  5</v>
      </c>
      <c r="B50" s="3">
        <f t="shared" si="5"/>
        <v>47</v>
      </c>
      <c r="C50" s="1">
        <v>467</v>
      </c>
      <c r="D50" s="27" t="s">
        <v>1548</v>
      </c>
      <c r="E50" s="1" t="str">
        <f>+VLOOKUP($C50,MasterData!$B$4:$K$1003,2,"false")</f>
        <v>Katie</v>
      </c>
      <c r="F50" s="1" t="str">
        <f>+VLOOKUP($C50,MasterData!$B$4:$K$1003,3,"false")</f>
        <v>Arnold</v>
      </c>
      <c r="G50" s="1" t="str">
        <f>+VLOOKUP($C50,MasterData!$B$4:$K$1003,4,"false")</f>
        <v>HAS</v>
      </c>
      <c r="H50" s="1" t="str">
        <f>+VLOOKUP($C50,MasterData!$B$4:$K$1003,5,"False")</f>
        <v>Sen</v>
      </c>
      <c r="I50" s="3" t="str">
        <f>+VLOOKUP($C50,MasterData!$B$4:$K$1003,6,"false")</f>
        <v>F</v>
      </c>
      <c r="J50" s="31" t="str">
        <f t="shared" si="0"/>
        <v>5</v>
      </c>
      <c r="K50" s="1" t="str">
        <f t="shared" si="1"/>
        <v>HAS  5</v>
      </c>
    </row>
    <row r="51" spans="1:11" x14ac:dyDescent="0.3">
      <c r="A51" t="str">
        <f t="shared" si="3"/>
        <v>HAS  6</v>
      </c>
      <c r="B51" s="3">
        <f t="shared" si="5"/>
        <v>48</v>
      </c>
      <c r="C51" s="1">
        <v>521</v>
      </c>
      <c r="D51" s="27" t="s">
        <v>1549</v>
      </c>
      <c r="E51" s="1" t="str">
        <f>+VLOOKUP($C51,MasterData!$B$4:$K$1003,2,"false")</f>
        <v>Rosy</v>
      </c>
      <c r="F51" s="1" t="str">
        <f>+VLOOKUP($C51,MasterData!$B$4:$K$1003,3,"false")</f>
        <v>Clements</v>
      </c>
      <c r="G51" s="1" t="str">
        <f>+VLOOKUP($C51,MasterData!$B$4:$K$1003,4,"false")</f>
        <v>HAS</v>
      </c>
      <c r="H51" s="1" t="str">
        <f>+VLOOKUP($C51,MasterData!$B$4:$K$1003,5,"False")</f>
        <v>Sen</v>
      </c>
      <c r="I51" s="3" t="str">
        <f>+VLOOKUP($C51,MasterData!$B$4:$K$1003,6,"false")</f>
        <v>F</v>
      </c>
      <c r="J51" s="31" t="str">
        <f t="shared" si="0"/>
        <v>6</v>
      </c>
      <c r="K51" s="1" t="str">
        <f t="shared" si="1"/>
        <v>HAS  6</v>
      </c>
    </row>
    <row r="52" spans="1:11" x14ac:dyDescent="0.3">
      <c r="A52" t="str">
        <f t="shared" si="3"/>
        <v>HHH  4</v>
      </c>
      <c r="B52" s="3">
        <f t="shared" si="5"/>
        <v>49</v>
      </c>
      <c r="C52" s="1">
        <v>495</v>
      </c>
      <c r="D52" s="27" t="s">
        <v>1550</v>
      </c>
      <c r="E52" s="1" t="str">
        <f>+VLOOKUP($C52,MasterData!$B$4:$K$1003,2,"false")</f>
        <v>Katherine</v>
      </c>
      <c r="F52" s="1" t="str">
        <f>+VLOOKUP($C52,MasterData!$B$4:$K$1003,3,"false")</f>
        <v>Buckeridge</v>
      </c>
      <c r="G52" s="1" t="str">
        <f>+VLOOKUP($C52,MasterData!$B$4:$K$1003,4,"false")</f>
        <v>HHH</v>
      </c>
      <c r="H52" s="1" t="str">
        <f>+VLOOKUP($C52,MasterData!$B$4:$K$1003,5,"False")</f>
        <v>Sen</v>
      </c>
      <c r="I52" s="3" t="str">
        <f>+VLOOKUP($C52,MasterData!$B$4:$K$1003,6,"false")</f>
        <v>F</v>
      </c>
      <c r="J52" s="31" t="str">
        <f t="shared" si="0"/>
        <v>4</v>
      </c>
      <c r="K52" s="1" t="str">
        <f t="shared" si="1"/>
        <v>HHH  4</v>
      </c>
    </row>
    <row r="53" spans="1:11" x14ac:dyDescent="0.3">
      <c r="A53" t="str">
        <f t="shared" si="3"/>
        <v>HHH  5</v>
      </c>
      <c r="B53" s="3">
        <f t="shared" si="5"/>
        <v>50</v>
      </c>
      <c r="C53" s="1">
        <v>466</v>
      </c>
      <c r="D53" s="27" t="s">
        <v>1551</v>
      </c>
      <c r="E53" s="1" t="str">
        <f>+VLOOKUP($C53,MasterData!$B$4:$K$1003,2,"false")</f>
        <v>Sarah</v>
      </c>
      <c r="F53" s="1" t="str">
        <f>+VLOOKUP($C53,MasterData!$B$4:$K$1003,3,"false")</f>
        <v>Hamilton</v>
      </c>
      <c r="G53" s="1" t="str">
        <f>+VLOOKUP($C53,MasterData!$B$4:$K$1003,4,"false")</f>
        <v>HHH</v>
      </c>
      <c r="H53" s="1" t="str">
        <f>+VLOOKUP($C53,MasterData!$B$4:$K$1003,5,"False")</f>
        <v>Sen</v>
      </c>
      <c r="I53" s="3" t="str">
        <f>+VLOOKUP($C53,MasterData!$B$4:$K$1003,6,"false")</f>
        <v>F</v>
      </c>
      <c r="J53" s="31" t="str">
        <f t="shared" si="0"/>
        <v>5</v>
      </c>
      <c r="K53" s="1" t="str">
        <f t="shared" si="1"/>
        <v>HHH  5</v>
      </c>
    </row>
    <row r="54" spans="1:11" x14ac:dyDescent="0.3">
      <c r="A54" t="str">
        <f t="shared" si="3"/>
        <v>GRR  1</v>
      </c>
      <c r="B54" s="3">
        <f t="shared" si="5"/>
        <v>51</v>
      </c>
      <c r="C54" s="1">
        <v>530</v>
      </c>
      <c r="D54" s="27" t="s">
        <v>1552</v>
      </c>
      <c r="E54" s="1" t="str">
        <f>+VLOOKUP($C54,MasterData!$B$4:$K$1003,2,"false")</f>
        <v>luisa</v>
      </c>
      <c r="F54" s="1" t="str">
        <f>+VLOOKUP($C54,MasterData!$B$4:$K$1003,3,"false")</f>
        <v>Giammattei</v>
      </c>
      <c r="G54" s="1" t="str">
        <f>+VLOOKUP($C54,MasterData!$B$4:$K$1003,4,"false")</f>
        <v>GRR</v>
      </c>
      <c r="H54" s="1" t="str">
        <f>+VLOOKUP($C54,MasterData!$B$4:$K$1003,5,"False")</f>
        <v>Sen</v>
      </c>
      <c r="I54" s="3" t="str">
        <f>+VLOOKUP($C54,MasterData!$B$4:$K$1003,6,"false")</f>
        <v>F</v>
      </c>
      <c r="J54" s="31" t="str">
        <f t="shared" si="0"/>
        <v>1</v>
      </c>
      <c r="K54" s="1" t="str">
        <f t="shared" si="1"/>
        <v>GRR  1</v>
      </c>
    </row>
    <row r="55" spans="1:11" x14ac:dyDescent="0.3">
      <c r="A55" t="str">
        <f t="shared" si="3"/>
        <v>HHH  6</v>
      </c>
      <c r="B55" s="3">
        <f t="shared" si="5"/>
        <v>52</v>
      </c>
      <c r="C55" s="1">
        <v>526</v>
      </c>
      <c r="D55" s="27" t="s">
        <v>1553</v>
      </c>
      <c r="E55" s="1" t="str">
        <f>+VLOOKUP($C55,MasterData!$B$4:$K$1003,2,"false")</f>
        <v>Jacqueline</v>
      </c>
      <c r="F55" s="1" t="str">
        <f>+VLOOKUP($C55,MasterData!$B$4:$K$1003,3,"false")</f>
        <v>Barnes</v>
      </c>
      <c r="G55" s="1" t="str">
        <f>+VLOOKUP($C55,MasterData!$B$4:$K$1003,4,"false")</f>
        <v>HHH</v>
      </c>
      <c r="H55" s="1" t="str">
        <f>+VLOOKUP($C55,MasterData!$B$4:$K$1003,5,"False")</f>
        <v>Sen</v>
      </c>
      <c r="I55" s="3" t="str">
        <f>+VLOOKUP($C55,MasterData!$B$4:$K$1003,6,"false")</f>
        <v>F</v>
      </c>
      <c r="J55" s="31" t="str">
        <f t="shared" si="0"/>
        <v>6</v>
      </c>
      <c r="K55" s="1" t="str">
        <f t="shared" si="1"/>
        <v>HHH  6</v>
      </c>
    </row>
    <row r="56" spans="1:11" x14ac:dyDescent="0.3">
      <c r="A56" t="str">
        <f t="shared" si="3"/>
        <v>HAI  5</v>
      </c>
      <c r="B56" s="3">
        <f>+B55+1</f>
        <v>53</v>
      </c>
      <c r="C56" s="1">
        <v>538</v>
      </c>
      <c r="D56" s="27" t="s">
        <v>1554</v>
      </c>
      <c r="E56" s="1" t="str">
        <f>+VLOOKUP($C56,MasterData!$B$4:$K$1003,2,"false")</f>
        <v>Samantha</v>
      </c>
      <c r="F56" s="1" t="str">
        <f>+VLOOKUP($C56,MasterData!$B$4:$K$1003,3,"false")</f>
        <v>Neame</v>
      </c>
      <c r="G56" s="1" t="str">
        <f>+VLOOKUP($C56,MasterData!$B$4:$K$1003,4,"false")</f>
        <v>HAI</v>
      </c>
      <c r="H56" s="1" t="str">
        <f>+VLOOKUP($C56,MasterData!$B$4:$K$1003,5,"False")</f>
        <v>Sen</v>
      </c>
      <c r="I56" s="3" t="str">
        <f>+VLOOKUP($C56,MasterData!$B$4:$K$1003,6,"false")</f>
        <v>F</v>
      </c>
      <c r="J56" s="31" t="str">
        <f>TEXT(SUMPRODUCT(--(G56=$G$4:$G$598),--(B56&gt;$B$4:$B$598))+1,0)</f>
        <v>5</v>
      </c>
      <c r="K56" s="1" t="str">
        <f t="shared" si="1"/>
        <v>HAI  5</v>
      </c>
    </row>
    <row r="57" spans="1:11" x14ac:dyDescent="0.3">
      <c r="A57" t="str">
        <f t="shared" si="3"/>
        <v>HHH  7</v>
      </c>
      <c r="B57" s="3">
        <f t="shared" ref="B57:B62" si="18">+B56+1</f>
        <v>54</v>
      </c>
      <c r="C57" s="1">
        <v>534</v>
      </c>
      <c r="D57" s="27" t="s">
        <v>1555</v>
      </c>
      <c r="E57" s="1" t="str">
        <f>+VLOOKUP($C57,MasterData!$B$4:$K$1003,2,"false")</f>
        <v>Caroline</v>
      </c>
      <c r="F57" s="1" t="str">
        <f>+VLOOKUP($C57,MasterData!$B$4:$K$1003,3,"false")</f>
        <v>Mackey-Khursheed</v>
      </c>
      <c r="G57" s="1" t="str">
        <f>+VLOOKUP($C57,MasterData!$B$4:$K$1003,4,"false")</f>
        <v>HHH</v>
      </c>
      <c r="H57" s="1" t="str">
        <f>+VLOOKUP($C57,MasterData!$B$4:$K$1003,5,"False")</f>
        <v>Sen</v>
      </c>
      <c r="I57" s="3" t="str">
        <f>+VLOOKUP($C57,MasterData!$B$4:$K$1003,6,"false")</f>
        <v>F</v>
      </c>
      <c r="J57" s="31" t="str">
        <f t="shared" ref="J57:J62" si="19">TEXT(SUMPRODUCT(--(G57=$G$4:$G$598),--(B57&gt;$B$4:$B$598))+1,0)</f>
        <v>7</v>
      </c>
      <c r="K57" s="1" t="str">
        <f t="shared" si="1"/>
        <v>HHH  7</v>
      </c>
    </row>
    <row r="58" spans="1:11" x14ac:dyDescent="0.3">
      <c r="A58" t="str">
        <f t="shared" si="3"/>
        <v>HHH  8</v>
      </c>
      <c r="B58" s="3">
        <f t="shared" si="18"/>
        <v>55</v>
      </c>
      <c r="C58" s="1">
        <v>502</v>
      </c>
      <c r="D58" s="27" t="s">
        <v>1556</v>
      </c>
      <c r="E58" s="1" t="str">
        <f>+VLOOKUP($C58,MasterData!$B$4:$K$1003,2,"false")</f>
        <v>Shelagh</v>
      </c>
      <c r="F58" s="1" t="str">
        <f>+VLOOKUP($C58,MasterData!$B$4:$K$1003,3,"false")</f>
        <v>Robinson</v>
      </c>
      <c r="G58" s="1" t="str">
        <f>+VLOOKUP($C58,MasterData!$B$4:$K$1003,4,"false")</f>
        <v>HHH</v>
      </c>
      <c r="H58" s="1" t="str">
        <f>+VLOOKUP($C58,MasterData!$B$4:$K$1003,5,"False")</f>
        <v>Sen</v>
      </c>
      <c r="I58" s="3" t="str">
        <f>+VLOOKUP($C58,MasterData!$B$4:$K$1003,6,"false")</f>
        <v>F</v>
      </c>
      <c r="J58" s="31" t="str">
        <f t="shared" si="19"/>
        <v>8</v>
      </c>
      <c r="K58" s="1" t="str">
        <f t="shared" si="1"/>
        <v>HHH  8</v>
      </c>
    </row>
    <row r="59" spans="1:11" x14ac:dyDescent="0.3">
      <c r="A59" t="str">
        <f t="shared" si="3"/>
        <v>HHH  9</v>
      </c>
      <c r="B59" s="3">
        <f t="shared" si="18"/>
        <v>56</v>
      </c>
      <c r="C59" s="1">
        <v>529</v>
      </c>
      <c r="D59" s="27" t="s">
        <v>1557</v>
      </c>
      <c r="E59" s="1" t="str">
        <f>+VLOOKUP($C59,MasterData!$B$4:$K$1003,2,"false")</f>
        <v>Carys</v>
      </c>
      <c r="F59" s="1" t="str">
        <f>+VLOOKUP($C59,MasterData!$B$4:$K$1003,3,"false")</f>
        <v>Hind</v>
      </c>
      <c r="G59" s="1" t="str">
        <f>+VLOOKUP($C59,MasterData!$B$4:$K$1003,4,"false")</f>
        <v>HHH</v>
      </c>
      <c r="H59" s="1" t="str">
        <f>+VLOOKUP($C59,MasterData!$B$4:$K$1003,5,"False")</f>
        <v>Sen</v>
      </c>
      <c r="I59" s="3" t="str">
        <f>+VLOOKUP($C59,MasterData!$B$4:$K$1003,6,"false")</f>
        <v>F</v>
      </c>
      <c r="J59" s="31" t="str">
        <f t="shared" si="19"/>
        <v>9</v>
      </c>
      <c r="K59" s="1" t="str">
        <f t="shared" si="1"/>
        <v>HHH  9</v>
      </c>
    </row>
    <row r="60" spans="1:11" x14ac:dyDescent="0.3">
      <c r="A60" t="str">
        <f t="shared" si="3"/>
        <v>PHX  6</v>
      </c>
      <c r="B60" s="3">
        <f t="shared" si="18"/>
        <v>57</v>
      </c>
      <c r="C60" s="1">
        <v>491</v>
      </c>
      <c r="D60" s="27" t="s">
        <v>1558</v>
      </c>
      <c r="E60" s="1" t="str">
        <f>+VLOOKUP($C60,MasterData!$B$4:$K$1003,2,"false")</f>
        <v>Sarah</v>
      </c>
      <c r="F60" s="1" t="str">
        <f>+VLOOKUP($C60,MasterData!$B$4:$K$1003,3,"false")</f>
        <v>Russell</v>
      </c>
      <c r="G60" s="1" t="str">
        <f>+VLOOKUP($C60,MasterData!$B$4:$K$1003,4,"false")</f>
        <v>PHX</v>
      </c>
      <c r="H60" s="1" t="str">
        <f>+VLOOKUP($C60,MasterData!$B$4:$K$1003,5,"False")</f>
        <v>Sen</v>
      </c>
      <c r="I60" s="3" t="str">
        <f>+VLOOKUP($C60,MasterData!$B$4:$K$1003,6,"false")</f>
        <v>F</v>
      </c>
      <c r="J60" s="31" t="str">
        <f t="shared" si="19"/>
        <v>6</v>
      </c>
      <c r="K60" s="1" t="str">
        <f t="shared" si="1"/>
        <v>PHX  6</v>
      </c>
    </row>
    <row r="61" spans="1:11" x14ac:dyDescent="0.3">
      <c r="A61" t="str">
        <f t="shared" si="3"/>
        <v>CSS  2</v>
      </c>
      <c r="B61" s="3">
        <f t="shared" si="18"/>
        <v>58</v>
      </c>
      <c r="C61" s="1">
        <v>486</v>
      </c>
      <c r="D61" s="27" t="s">
        <v>1559</v>
      </c>
      <c r="E61" s="1" t="str">
        <f>+VLOOKUP($C61,MasterData!$B$4:$K$1003,2,"false")</f>
        <v>Clare</v>
      </c>
      <c r="F61" s="1" t="str">
        <f>+VLOOKUP($C61,MasterData!$B$4:$K$1003,3,"false")</f>
        <v>Hall</v>
      </c>
      <c r="G61" s="1" t="str">
        <f>+VLOOKUP($C61,MasterData!$B$4:$K$1003,4,"false")</f>
        <v>CSS</v>
      </c>
      <c r="H61" s="1" t="str">
        <f>+VLOOKUP($C61,MasterData!$B$4:$K$1003,5,"False")</f>
        <v>Sen</v>
      </c>
      <c r="I61" s="3" t="str">
        <f>+VLOOKUP($C61,MasterData!$B$4:$K$1003,6,"false")</f>
        <v>F</v>
      </c>
      <c r="J61" s="31" t="str">
        <f t="shared" si="19"/>
        <v>2</v>
      </c>
      <c r="K61" s="1" t="str">
        <f t="shared" si="1"/>
        <v>CSS  2</v>
      </c>
    </row>
    <row r="62" spans="1:11" x14ac:dyDescent="0.3">
      <c r="A62" t="str">
        <f t="shared" si="3"/>
        <v>CHI  2</v>
      </c>
      <c r="B62" s="3">
        <f t="shared" si="18"/>
        <v>59</v>
      </c>
      <c r="C62" s="1">
        <v>465</v>
      </c>
      <c r="D62" s="27" t="s">
        <v>1560</v>
      </c>
      <c r="E62" s="1" t="str">
        <f>+VLOOKUP($C62,MasterData!$B$4:$K$1003,2,"false")</f>
        <v>Wendy</v>
      </c>
      <c r="F62" s="1" t="str">
        <f>+VLOOKUP($C62,MasterData!$B$4:$K$1003,3,"false")</f>
        <v>Whelan</v>
      </c>
      <c r="G62" s="1" t="str">
        <f>+VLOOKUP($C62,MasterData!$B$4:$K$1003,4,"false")</f>
        <v>CHI</v>
      </c>
      <c r="H62" s="1" t="str">
        <f>+VLOOKUP($C62,MasterData!$B$4:$K$1003,5,"False")</f>
        <v>Sen</v>
      </c>
      <c r="I62" s="3" t="str">
        <f>+VLOOKUP($C62,MasterData!$B$4:$K$1003,6,"false")</f>
        <v>F</v>
      </c>
      <c r="J62" s="31" t="str">
        <f t="shared" si="19"/>
        <v>2</v>
      </c>
      <c r="K62" s="1" t="str">
        <f t="shared" si="1"/>
        <v>CHI  2</v>
      </c>
    </row>
    <row r="63" spans="1:11" x14ac:dyDescent="0.3">
      <c r="B63" s="3"/>
      <c r="C63" s="1"/>
      <c r="D63" s="27"/>
      <c r="E63" s="1"/>
      <c r="F63" s="1"/>
      <c r="G63" s="1"/>
      <c r="H63" s="1"/>
      <c r="I63" s="3"/>
      <c r="J63" s="31"/>
    </row>
    <row r="64" spans="1:11" x14ac:dyDescent="0.3">
      <c r="B64" s="3"/>
      <c r="C64" s="1"/>
      <c r="D64" s="27"/>
      <c r="E64" s="1"/>
      <c r="F64" s="1"/>
      <c r="G64" s="1"/>
      <c r="H64" s="1"/>
      <c r="I64" s="3"/>
      <c r="J64" s="31"/>
    </row>
    <row r="65" spans="2:10" x14ac:dyDescent="0.3">
      <c r="B65" s="3"/>
      <c r="C65" s="1"/>
      <c r="D65" s="27"/>
      <c r="E65" s="1"/>
      <c r="F65" s="1"/>
      <c r="G65" s="1"/>
      <c r="H65" s="1"/>
      <c r="I65" s="3"/>
      <c r="J65" s="31"/>
    </row>
    <row r="66" spans="2:10" x14ac:dyDescent="0.3">
      <c r="B66" s="3"/>
      <c r="C66" s="1"/>
      <c r="D66" s="27"/>
      <c r="E66" s="1"/>
      <c r="F66" s="1"/>
      <c r="G66" s="1"/>
      <c r="H66" s="1"/>
      <c r="I66" s="3"/>
      <c r="J66" s="31"/>
    </row>
    <row r="67" spans="2:10" x14ac:dyDescent="0.3">
      <c r="B67" s="3"/>
      <c r="C67" s="1"/>
      <c r="D67" s="27"/>
      <c r="E67" s="1"/>
      <c r="F67" s="1"/>
      <c r="G67" s="1"/>
      <c r="H67" s="1"/>
      <c r="I67" s="3"/>
      <c r="J67" s="31"/>
    </row>
    <row r="68" spans="2:10" x14ac:dyDescent="0.3">
      <c r="B68" s="3"/>
      <c r="C68" s="1"/>
      <c r="D68" s="27"/>
      <c r="E68" s="1"/>
      <c r="F68" s="1"/>
      <c r="G68" s="1"/>
      <c r="H68" s="1"/>
      <c r="I68" s="3"/>
      <c r="J68" s="31"/>
    </row>
    <row r="69" spans="2:10" x14ac:dyDescent="0.3">
      <c r="B69" s="3"/>
      <c r="C69" s="1"/>
      <c r="D69" s="27"/>
      <c r="E69" s="1"/>
      <c r="F69" s="1"/>
      <c r="G69" s="1"/>
      <c r="H69" s="1"/>
      <c r="I69" s="3"/>
      <c r="J69" s="31"/>
    </row>
    <row r="70" spans="2:10" x14ac:dyDescent="0.3">
      <c r="B70" s="3"/>
      <c r="C70" s="1"/>
      <c r="D70" s="27"/>
      <c r="E70" s="1"/>
      <c r="F70" s="1"/>
      <c r="G70" s="1"/>
      <c r="H70" s="1"/>
      <c r="I70" s="3"/>
      <c r="J70" s="31"/>
    </row>
    <row r="71" spans="2:10" x14ac:dyDescent="0.3">
      <c r="B71" s="3"/>
      <c r="C71" s="1"/>
      <c r="D71" s="27"/>
      <c r="E71" s="1"/>
      <c r="F71" s="1"/>
      <c r="G71" s="1"/>
      <c r="H71" s="1"/>
      <c r="I71" s="3"/>
      <c r="J71" s="31"/>
    </row>
    <row r="72" spans="2:10" x14ac:dyDescent="0.3">
      <c r="B72" s="3"/>
      <c r="C72" s="1"/>
      <c r="D72" s="27"/>
      <c r="E72" s="1"/>
      <c r="F72" s="1"/>
      <c r="G72" s="1"/>
      <c r="H72" s="1"/>
      <c r="I72" s="3"/>
      <c r="J72" s="31"/>
    </row>
    <row r="73" spans="2:10" x14ac:dyDescent="0.3">
      <c r="B73" s="3"/>
      <c r="C73" s="1"/>
      <c r="D73" s="27"/>
      <c r="E73" s="1"/>
      <c r="F73" s="1"/>
      <c r="G73" s="1"/>
      <c r="H73" s="1"/>
      <c r="I73" s="3"/>
      <c r="J73" s="31"/>
    </row>
    <row r="74" spans="2:10" x14ac:dyDescent="0.3">
      <c r="B74" s="3"/>
      <c r="C74" s="1"/>
      <c r="D74" s="27"/>
      <c r="E74" s="1"/>
      <c r="F74" s="1"/>
      <c r="G74" s="1"/>
      <c r="H74" s="1"/>
      <c r="I74" s="3"/>
      <c r="J74" s="31"/>
    </row>
    <row r="75" spans="2:10" x14ac:dyDescent="0.3">
      <c r="B75" s="3"/>
      <c r="C75" s="1"/>
      <c r="D75" s="27"/>
      <c r="E75" s="1"/>
      <c r="F75" s="1"/>
      <c r="G75" s="1"/>
      <c r="H75" s="1"/>
      <c r="I75" s="3"/>
      <c r="J75" s="31"/>
    </row>
    <row r="76" spans="2:10" x14ac:dyDescent="0.3">
      <c r="B76" s="3"/>
      <c r="C76" s="1"/>
      <c r="D76" s="27"/>
      <c r="E76" s="1"/>
      <c r="F76" s="1"/>
      <c r="G76" s="1"/>
      <c r="H76" s="1"/>
      <c r="I76" s="3"/>
      <c r="J76" s="31"/>
    </row>
    <row r="77" spans="2:10" x14ac:dyDescent="0.3">
      <c r="B77" s="3"/>
      <c r="C77" s="1"/>
      <c r="D77" s="27"/>
      <c r="E77" s="1"/>
      <c r="F77" s="1"/>
      <c r="G77" s="1"/>
      <c r="H77" s="1"/>
      <c r="I77" s="3"/>
      <c r="J77" s="31"/>
    </row>
    <row r="78" spans="2:10" x14ac:dyDescent="0.3">
      <c r="B78" s="3"/>
      <c r="C78" s="1"/>
      <c r="D78" s="27"/>
      <c r="E78" s="1"/>
      <c r="F78" s="1"/>
      <c r="G78" s="1"/>
      <c r="H78" s="1"/>
      <c r="I78" s="3"/>
      <c r="J78" s="31"/>
    </row>
    <row r="79" spans="2:10" x14ac:dyDescent="0.3">
      <c r="B79" s="3"/>
      <c r="C79" s="1"/>
      <c r="D79" s="27"/>
      <c r="E79" s="1"/>
      <c r="F79" s="1"/>
      <c r="G79" s="1"/>
      <c r="H79" s="1"/>
      <c r="I79" s="3"/>
      <c r="J79" s="31"/>
    </row>
    <row r="80" spans="2:10" x14ac:dyDescent="0.3">
      <c r="B80" s="3"/>
      <c r="C80" s="1"/>
      <c r="D80" s="27"/>
      <c r="E80" s="1"/>
      <c r="F80" s="1"/>
      <c r="G80" s="1"/>
      <c r="H80" s="1"/>
      <c r="I80" s="3"/>
      <c r="J80" s="31"/>
    </row>
    <row r="81" spans="2:11" x14ac:dyDescent="0.3">
      <c r="B81" s="3"/>
      <c r="C81" s="1"/>
      <c r="D81" s="27"/>
      <c r="E81" s="1"/>
      <c r="F81" s="1"/>
      <c r="G81" s="1"/>
      <c r="H81" s="1"/>
      <c r="I81" s="3"/>
      <c r="J81" s="31"/>
    </row>
    <row r="82" spans="2:11" x14ac:dyDescent="0.3">
      <c r="B82" s="3"/>
      <c r="C82" s="1"/>
      <c r="D82" s="27"/>
      <c r="E82" s="1"/>
      <c r="F82" s="1"/>
      <c r="G82" s="1"/>
      <c r="H82" s="1"/>
      <c r="I82" s="3"/>
      <c r="J82" s="31"/>
    </row>
    <row r="83" spans="2:11" x14ac:dyDescent="0.3">
      <c r="B83" s="3"/>
      <c r="C83" s="1"/>
      <c r="D83" s="27"/>
      <c r="E83" s="1"/>
      <c r="F83" s="1"/>
      <c r="G83" s="1"/>
      <c r="H83" s="1"/>
      <c r="I83" s="3"/>
      <c r="J83" s="31"/>
    </row>
    <row r="84" spans="2:11" x14ac:dyDescent="0.3">
      <c r="B84" s="3"/>
      <c r="C84" s="1"/>
      <c r="D84" s="27"/>
      <c r="E84" s="1"/>
      <c r="F84" s="1"/>
      <c r="G84" s="1"/>
      <c r="H84" s="1"/>
      <c r="I84" s="3"/>
      <c r="J84" s="31"/>
    </row>
    <row r="85" spans="2:11" x14ac:dyDescent="0.3">
      <c r="B85" s="3"/>
      <c r="C85" s="1"/>
      <c r="D85" s="27"/>
      <c r="E85" s="1"/>
      <c r="F85" s="1"/>
      <c r="G85" s="1"/>
      <c r="H85" s="1"/>
      <c r="I85" s="3"/>
      <c r="J85" s="31"/>
    </row>
    <row r="86" spans="2:11" x14ac:dyDescent="0.3">
      <c r="B86" s="3"/>
      <c r="C86" s="1"/>
      <c r="D86" s="27"/>
      <c r="E86" s="1"/>
      <c r="F86" s="1"/>
      <c r="G86" s="1"/>
      <c r="H86" s="1"/>
      <c r="I86" s="3"/>
      <c r="J86" s="31"/>
    </row>
    <row r="87" spans="2:11" x14ac:dyDescent="0.3">
      <c r="B87" s="3"/>
      <c r="C87" s="1"/>
      <c r="D87" s="27"/>
      <c r="E87" s="1"/>
      <c r="F87" s="1"/>
      <c r="G87" s="1"/>
      <c r="H87" s="1"/>
      <c r="I87" s="3"/>
      <c r="J87" s="31"/>
    </row>
    <row r="88" spans="2:11" x14ac:dyDescent="0.3">
      <c r="B88" s="3"/>
      <c r="C88" s="1"/>
      <c r="D88" s="27"/>
      <c r="E88" s="1"/>
      <c r="F88" s="1"/>
      <c r="G88" s="1"/>
      <c r="H88" s="1"/>
      <c r="I88" s="3"/>
      <c r="J88" s="31"/>
    </row>
    <row r="89" spans="2:11" x14ac:dyDescent="0.3">
      <c r="B89" s="3"/>
      <c r="C89" s="1"/>
      <c r="D89" s="27"/>
      <c r="E89" s="1"/>
      <c r="F89" s="1"/>
      <c r="G89" s="1"/>
      <c r="H89" s="1"/>
      <c r="I89" s="3"/>
      <c r="J89" s="31"/>
    </row>
    <row r="90" spans="2:11" x14ac:dyDescent="0.3">
      <c r="B90" s="3"/>
      <c r="C90" s="1"/>
      <c r="D90" s="27"/>
      <c r="E90" s="1"/>
      <c r="F90" s="1"/>
      <c r="G90" s="1"/>
      <c r="H90" s="1"/>
      <c r="I90" s="3"/>
      <c r="J90" s="31"/>
    </row>
    <row r="91" spans="2:11" x14ac:dyDescent="0.3">
      <c r="B91" s="3"/>
      <c r="C91" s="1"/>
      <c r="D91" s="27"/>
      <c r="E91" s="1"/>
      <c r="F91" s="1"/>
      <c r="G91" s="1"/>
      <c r="H91" s="1"/>
      <c r="I91" s="3"/>
      <c r="J91" s="31"/>
    </row>
    <row r="92" spans="2:11" x14ac:dyDescent="0.3">
      <c r="B92" s="3"/>
      <c r="C92" s="1"/>
      <c r="D92" s="27"/>
      <c r="E92" s="1"/>
      <c r="F92" s="1"/>
      <c r="G92" s="1"/>
      <c r="H92" s="1"/>
      <c r="I92" s="3"/>
      <c r="J92" s="31"/>
    </row>
    <row r="93" spans="2:11" x14ac:dyDescent="0.3">
      <c r="B93" s="3"/>
      <c r="C93" s="1"/>
      <c r="D93" s="27"/>
      <c r="E93" s="1"/>
      <c r="F93" s="1"/>
      <c r="G93" s="1"/>
      <c r="H93" s="1"/>
      <c r="I93" s="3"/>
      <c r="J93" s="31"/>
    </row>
    <row r="94" spans="2:11" x14ac:dyDescent="0.3">
      <c r="B94" s="3"/>
      <c r="D94" s="4"/>
      <c r="E94" s="1"/>
      <c r="F94" s="1"/>
      <c r="G94" s="1"/>
      <c r="H94" s="1"/>
      <c r="I94" s="3"/>
      <c r="J94" s="16"/>
      <c r="K94" s="23"/>
    </row>
    <row r="95" spans="2:11" x14ac:dyDescent="0.3">
      <c r="B95" s="3"/>
      <c r="D95" s="4"/>
      <c r="E95" s="1"/>
      <c r="F95" s="1"/>
      <c r="G95" s="1"/>
      <c r="H95" s="1"/>
      <c r="I95" s="3"/>
      <c r="J95" s="16"/>
      <c r="K95" s="23"/>
    </row>
    <row r="96" spans="2:11" x14ac:dyDescent="0.3">
      <c r="B96" s="3"/>
      <c r="D96" s="4"/>
      <c r="E96" s="1"/>
      <c r="F96" s="1"/>
      <c r="G96" s="1"/>
      <c r="H96" s="1"/>
      <c r="I96" s="3"/>
      <c r="J96" s="16"/>
      <c r="K96" s="23"/>
    </row>
    <row r="97" spans="2:14" x14ac:dyDescent="0.3">
      <c r="B97" s="3"/>
      <c r="D97" s="4"/>
      <c r="E97" s="1"/>
      <c r="F97" s="1"/>
      <c r="G97" s="1"/>
      <c r="H97" s="1"/>
      <c r="I97" s="3"/>
      <c r="J97" s="16"/>
      <c r="K97" s="23"/>
    </row>
    <row r="98" spans="2:14" x14ac:dyDescent="0.3">
      <c r="B98" s="3"/>
      <c r="D98" s="4"/>
      <c r="E98" s="1"/>
      <c r="F98" s="1"/>
      <c r="G98" s="1"/>
      <c r="H98" s="1"/>
      <c r="I98" s="3"/>
      <c r="J98" s="16"/>
      <c r="K98" s="23"/>
    </row>
    <row r="99" spans="2:14" x14ac:dyDescent="0.3">
      <c r="B99" s="3"/>
      <c r="D99" s="4"/>
      <c r="E99" s="1"/>
      <c r="F99" s="1"/>
      <c r="G99" s="1"/>
      <c r="H99" s="1"/>
      <c r="I99" s="3"/>
      <c r="J99" s="16"/>
      <c r="K99" s="23"/>
    </row>
    <row r="100" spans="2:14" x14ac:dyDescent="0.3">
      <c r="B100" s="3"/>
      <c r="D100" s="4"/>
      <c r="E100" s="1"/>
      <c r="F100" s="1"/>
      <c r="G100" s="1"/>
      <c r="H100" s="1"/>
      <c r="I100" s="3"/>
      <c r="J100" s="16"/>
      <c r="K100" s="23"/>
      <c r="N100" t="s">
        <v>536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6"/>
      <c r="K101" s="23"/>
      <c r="N101" t="s">
        <v>206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6"/>
      <c r="K102" s="23"/>
      <c r="N102" t="s">
        <v>498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6"/>
      <c r="K103" s="23"/>
      <c r="N103" t="s">
        <v>210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6"/>
      <c r="K104" s="23"/>
      <c r="N104" t="s">
        <v>1009</v>
      </c>
    </row>
    <row r="105" spans="2:14" x14ac:dyDescent="0.3">
      <c r="B105" s="3"/>
      <c r="D105" s="4"/>
      <c r="E105" s="1"/>
      <c r="F105" s="1"/>
      <c r="G105" s="1"/>
      <c r="H105" s="1"/>
      <c r="I105" s="3"/>
      <c r="J105" s="16"/>
      <c r="K105" s="23"/>
      <c r="N105" t="s">
        <v>483</v>
      </c>
    </row>
    <row r="106" spans="2:14" x14ac:dyDescent="0.3">
      <c r="B106" s="3"/>
      <c r="D106" s="4"/>
      <c r="E106" s="1"/>
      <c r="F106" s="1"/>
      <c r="G106" s="1"/>
      <c r="H106" s="1"/>
      <c r="I106" s="3"/>
      <c r="J106" s="16"/>
      <c r="K106" s="23"/>
      <c r="N106" t="s">
        <v>201</v>
      </c>
    </row>
    <row r="107" spans="2:14" x14ac:dyDescent="0.3">
      <c r="B107" s="3"/>
      <c r="D107" s="4"/>
      <c r="E107" s="1"/>
      <c r="F107" s="1"/>
      <c r="G107" s="1"/>
      <c r="H107" s="1"/>
      <c r="I107" s="3"/>
      <c r="J107" s="16"/>
      <c r="K107" s="23"/>
      <c r="N107" t="s">
        <v>496</v>
      </c>
    </row>
    <row r="108" spans="2:14" x14ac:dyDescent="0.3">
      <c r="B108" s="3"/>
      <c r="D108" s="4"/>
      <c r="E108" s="1"/>
      <c r="F108" s="1"/>
      <c r="G108" s="1"/>
      <c r="H108" s="1"/>
      <c r="I108" s="3"/>
      <c r="J108" s="16"/>
      <c r="K108" s="23"/>
      <c r="N108" t="s">
        <v>202</v>
      </c>
    </row>
    <row r="109" spans="2:14" x14ac:dyDescent="0.3">
      <c r="B109" s="3"/>
      <c r="D109" s="4"/>
      <c r="E109" s="1"/>
      <c r="F109" s="1"/>
      <c r="G109" s="1"/>
      <c r="H109" s="1"/>
      <c r="I109" s="3"/>
      <c r="J109" s="16"/>
      <c r="K109" s="23"/>
      <c r="N109" t="s">
        <v>205</v>
      </c>
    </row>
    <row r="110" spans="2:14" x14ac:dyDescent="0.3">
      <c r="B110" s="3"/>
      <c r="D110" s="4"/>
      <c r="E110" s="1"/>
      <c r="F110" s="1"/>
      <c r="G110" s="1"/>
      <c r="H110" s="1"/>
      <c r="I110" s="3"/>
      <c r="J110" s="16"/>
      <c r="K110" s="23"/>
      <c r="N110" t="s">
        <v>203</v>
      </c>
    </row>
    <row r="111" spans="2:14" x14ac:dyDescent="0.3">
      <c r="B111" s="3"/>
      <c r="D111" s="4"/>
      <c r="E111" s="1"/>
      <c r="F111" s="1"/>
      <c r="G111" s="1"/>
      <c r="H111" s="1"/>
      <c r="I111" s="3"/>
      <c r="J111" s="16"/>
      <c r="K111" s="23"/>
      <c r="N111" t="s">
        <v>204</v>
      </c>
    </row>
    <row r="112" spans="2:14" x14ac:dyDescent="0.3">
      <c r="B112" s="3"/>
      <c r="D112" s="4"/>
      <c r="E112" s="1"/>
      <c r="F112" s="1"/>
      <c r="G112" s="1"/>
      <c r="H112" s="1"/>
      <c r="I112" s="3"/>
      <c r="J112" s="16"/>
      <c r="K112" s="23"/>
      <c r="N112" t="s">
        <v>217</v>
      </c>
    </row>
    <row r="113" spans="2:14" x14ac:dyDescent="0.3">
      <c r="B113" s="3"/>
      <c r="D113" s="4"/>
      <c r="E113" s="1"/>
      <c r="F113" s="1"/>
      <c r="G113" s="1"/>
      <c r="H113" s="1"/>
      <c r="I113" s="3"/>
      <c r="J113" s="16"/>
      <c r="K113" s="23"/>
      <c r="N113" t="s">
        <v>641</v>
      </c>
    </row>
    <row r="114" spans="2:14" x14ac:dyDescent="0.3">
      <c r="B114" s="3"/>
      <c r="D114" s="4"/>
      <c r="E114" s="1"/>
      <c r="F114" s="1"/>
      <c r="G114" s="1"/>
      <c r="H114" s="1"/>
      <c r="I114" s="3"/>
      <c r="J114" s="16"/>
      <c r="K114" s="23"/>
    </row>
    <row r="115" spans="2:14" x14ac:dyDescent="0.3">
      <c r="B115" s="3"/>
      <c r="D115" s="4"/>
      <c r="E115" s="1"/>
      <c r="F115" s="1"/>
      <c r="G115" s="1"/>
      <c r="H115" s="1"/>
      <c r="I115" s="3"/>
      <c r="J115" s="16"/>
      <c r="K115" s="23"/>
    </row>
    <row r="116" spans="2:14" x14ac:dyDescent="0.3">
      <c r="B116" s="3"/>
      <c r="D116" s="4"/>
      <c r="E116" s="1"/>
      <c r="F116" s="1"/>
      <c r="G116" s="1"/>
      <c r="H116" s="1"/>
      <c r="I116" s="3"/>
      <c r="J116" s="16"/>
      <c r="K116" s="23"/>
    </row>
    <row r="117" spans="2:14" x14ac:dyDescent="0.3">
      <c r="B117" s="3"/>
      <c r="D117" s="4"/>
      <c r="E117" s="1"/>
      <c r="F117" s="1"/>
      <c r="G117" s="1"/>
      <c r="H117" s="1"/>
      <c r="I117" s="3"/>
      <c r="J117" s="16"/>
      <c r="K117" s="23"/>
    </row>
    <row r="118" spans="2:14" x14ac:dyDescent="0.3">
      <c r="B118" s="3"/>
      <c r="D118" s="4"/>
      <c r="E118" s="1"/>
      <c r="F118" s="1"/>
      <c r="G118" s="1"/>
      <c r="H118" s="1"/>
      <c r="I118" s="3"/>
      <c r="J118" s="16"/>
      <c r="K118" s="23"/>
    </row>
    <row r="119" spans="2:14" x14ac:dyDescent="0.3">
      <c r="B119" s="3"/>
      <c r="D119" s="4"/>
      <c r="E119" s="1"/>
      <c r="F119" s="1"/>
      <c r="G119" s="1"/>
      <c r="H119" s="1"/>
      <c r="I119" s="3"/>
      <c r="J119" s="16"/>
      <c r="K119" s="23"/>
    </row>
    <row r="120" spans="2:14" x14ac:dyDescent="0.3">
      <c r="B120" s="3"/>
      <c r="D120" s="4"/>
      <c r="E120" s="1"/>
      <c r="F120" s="1"/>
      <c r="G120" s="1"/>
      <c r="H120" s="1"/>
      <c r="I120" s="3"/>
      <c r="J120" s="16"/>
      <c r="K120" s="23"/>
    </row>
    <row r="121" spans="2:14" x14ac:dyDescent="0.3">
      <c r="B121" s="3"/>
      <c r="D121" s="4"/>
      <c r="E121" s="1"/>
      <c r="F121" s="1"/>
      <c r="G121" s="1"/>
      <c r="H121" s="1"/>
      <c r="I121" s="3"/>
      <c r="J121" s="16"/>
      <c r="K121" s="23"/>
    </row>
    <row r="122" spans="2:14" x14ac:dyDescent="0.3">
      <c r="B122" s="3"/>
      <c r="D122" s="4"/>
      <c r="E122" s="1"/>
      <c r="F122" s="1"/>
      <c r="G122" s="1"/>
      <c r="H122" s="1"/>
      <c r="I122" s="3"/>
      <c r="J122" s="16"/>
      <c r="K122" s="23"/>
    </row>
    <row r="123" spans="2:14" x14ac:dyDescent="0.3">
      <c r="B123" s="3"/>
      <c r="D123" s="4"/>
      <c r="E123" s="1"/>
      <c r="F123" s="1"/>
      <c r="G123" s="1"/>
      <c r="H123" s="1"/>
      <c r="I123" s="3"/>
      <c r="J123" s="16"/>
      <c r="K123" s="23"/>
    </row>
    <row r="124" spans="2:14" x14ac:dyDescent="0.3">
      <c r="B124" s="3"/>
      <c r="D124" s="4"/>
      <c r="E124" s="1"/>
      <c r="F124" s="1"/>
      <c r="G124" s="1"/>
      <c r="H124" s="1"/>
      <c r="I124" s="3"/>
      <c r="J124" s="16"/>
      <c r="K124" s="23"/>
    </row>
    <row r="125" spans="2:14" x14ac:dyDescent="0.3">
      <c r="B125" s="3"/>
      <c r="D125" s="4"/>
      <c r="E125" s="1"/>
      <c r="F125" s="1"/>
      <c r="G125" s="1"/>
      <c r="H125" s="1"/>
      <c r="I125" s="3"/>
      <c r="J125" s="16"/>
      <c r="K125" s="23"/>
    </row>
    <row r="126" spans="2:14" x14ac:dyDescent="0.3">
      <c r="B126" s="3"/>
      <c r="D126" s="4"/>
      <c r="E126" s="1"/>
      <c r="F126" s="1"/>
      <c r="G126" s="1"/>
      <c r="H126" s="1"/>
      <c r="I126" s="3"/>
      <c r="J126" s="16"/>
      <c r="K126" s="23"/>
    </row>
    <row r="127" spans="2:14" x14ac:dyDescent="0.3">
      <c r="B127" s="3"/>
      <c r="D127" s="4"/>
      <c r="E127" s="1"/>
      <c r="F127" s="1"/>
      <c r="G127" s="1"/>
      <c r="H127" s="1"/>
      <c r="I127" s="3"/>
      <c r="J127" s="16"/>
      <c r="K127" s="23"/>
    </row>
    <row r="128" spans="2:14" x14ac:dyDescent="0.3">
      <c r="B128" s="3"/>
      <c r="D128" s="4"/>
      <c r="E128" s="1"/>
      <c r="F128" s="1"/>
      <c r="G128" s="1"/>
      <c r="H128" s="1"/>
      <c r="I128" s="3"/>
      <c r="J128" s="16"/>
      <c r="K128" s="23"/>
    </row>
    <row r="129" spans="2:11" x14ac:dyDescent="0.3">
      <c r="B129" s="3"/>
      <c r="D129" s="4"/>
      <c r="E129" s="1"/>
      <c r="F129" s="1"/>
      <c r="G129" s="1"/>
      <c r="H129" s="1"/>
      <c r="I129" s="3"/>
      <c r="J129" s="16"/>
      <c r="K129" s="23"/>
    </row>
    <row r="130" spans="2:11" x14ac:dyDescent="0.3">
      <c r="B130" s="3"/>
      <c r="D130" s="4"/>
      <c r="E130" s="1"/>
      <c r="F130" s="1"/>
      <c r="G130" s="1"/>
      <c r="H130" s="1"/>
      <c r="I130" s="3"/>
      <c r="J130" s="16"/>
      <c r="K130" s="23"/>
    </row>
    <row r="131" spans="2:11" x14ac:dyDescent="0.3">
      <c r="B131" s="3"/>
      <c r="D131" s="4"/>
      <c r="E131" s="1"/>
      <c r="F131" s="1"/>
      <c r="G131" s="1"/>
      <c r="H131" s="1"/>
      <c r="I131" s="3"/>
      <c r="J131" s="16"/>
      <c r="K131" s="23"/>
    </row>
    <row r="132" spans="2:11" x14ac:dyDescent="0.3">
      <c r="B132" s="3"/>
      <c r="D132" s="4"/>
      <c r="E132" s="1"/>
      <c r="F132" s="1"/>
      <c r="G132" s="1"/>
      <c r="H132" s="1"/>
      <c r="I132" s="3"/>
      <c r="J132" s="16"/>
      <c r="K132" s="23"/>
    </row>
    <row r="133" spans="2:11" x14ac:dyDescent="0.3">
      <c r="B133" s="3"/>
      <c r="D133" s="4"/>
      <c r="E133" s="1"/>
      <c r="F133" s="1"/>
      <c r="G133" s="1"/>
      <c r="H133" s="1"/>
      <c r="I133" s="3"/>
      <c r="J133" s="16"/>
      <c r="K133" s="23"/>
    </row>
    <row r="134" spans="2:11" x14ac:dyDescent="0.3">
      <c r="B134" s="3"/>
      <c r="D134" s="4"/>
      <c r="E134" s="1"/>
      <c r="F134" s="1"/>
      <c r="G134" s="1"/>
      <c r="H134" s="1"/>
      <c r="I134" s="3"/>
      <c r="J134" s="16"/>
      <c r="K134" s="23"/>
    </row>
    <row r="135" spans="2:11" x14ac:dyDescent="0.3">
      <c r="B135" s="3"/>
      <c r="D135" s="4"/>
      <c r="E135" s="1"/>
      <c r="F135" s="1"/>
      <c r="G135" s="1"/>
      <c r="H135" s="1"/>
      <c r="I135" s="3"/>
      <c r="J135" s="16"/>
      <c r="K135" s="23"/>
    </row>
    <row r="136" spans="2:11" x14ac:dyDescent="0.3">
      <c r="B136" s="3"/>
      <c r="D136" s="4"/>
      <c r="E136" s="1"/>
      <c r="F136" s="1"/>
      <c r="G136" s="1"/>
      <c r="H136" s="1"/>
      <c r="I136" s="3"/>
      <c r="J136" s="16"/>
      <c r="K136" s="23"/>
    </row>
    <row r="137" spans="2:11" x14ac:dyDescent="0.3">
      <c r="B137" s="3"/>
      <c r="D137" s="4"/>
      <c r="E137" s="1"/>
      <c r="F137" s="1"/>
      <c r="G137" s="1"/>
      <c r="H137" s="1"/>
      <c r="I137" s="3"/>
      <c r="J137" s="16"/>
      <c r="K137" s="23"/>
    </row>
    <row r="138" spans="2:11" x14ac:dyDescent="0.3">
      <c r="B138" s="3"/>
      <c r="D138" s="4"/>
      <c r="E138" s="1"/>
      <c r="F138" s="1"/>
      <c r="G138" s="1"/>
      <c r="H138" s="1"/>
      <c r="I138" s="3"/>
      <c r="J138" s="16"/>
      <c r="K138" s="23"/>
    </row>
    <row r="139" spans="2:11" x14ac:dyDescent="0.3">
      <c r="B139" s="3"/>
      <c r="D139" s="4"/>
      <c r="E139" s="1"/>
      <c r="F139" s="1"/>
      <c r="G139" s="1"/>
      <c r="H139" s="1"/>
      <c r="I139" s="3"/>
      <c r="J139" s="16"/>
      <c r="K139" s="23"/>
    </row>
    <row r="140" spans="2:11" x14ac:dyDescent="0.3">
      <c r="B140" s="3"/>
      <c r="D140" s="4"/>
      <c r="E140" s="1"/>
      <c r="F140" s="1"/>
      <c r="G140" s="1"/>
      <c r="H140" s="1"/>
      <c r="I140" s="3"/>
      <c r="J140" s="16"/>
      <c r="K140" s="23"/>
    </row>
    <row r="141" spans="2:11" x14ac:dyDescent="0.3">
      <c r="B141" s="3"/>
      <c r="D141" s="4"/>
      <c r="E141" s="1"/>
      <c r="F141" s="1"/>
      <c r="G141" s="1"/>
      <c r="H141" s="1"/>
      <c r="I141" s="3"/>
      <c r="J141" s="16"/>
      <c r="K141" s="23"/>
    </row>
    <row r="142" spans="2:11" x14ac:dyDescent="0.3">
      <c r="B142" s="3"/>
      <c r="D142" s="4"/>
      <c r="E142" s="1"/>
      <c r="F142" s="1"/>
      <c r="G142" s="1"/>
      <c r="H142" s="1"/>
      <c r="I142" s="3"/>
      <c r="J142" s="16"/>
      <c r="K142" s="23"/>
    </row>
    <row r="143" spans="2:11" x14ac:dyDescent="0.3">
      <c r="B143" s="3"/>
      <c r="D143" s="4"/>
      <c r="E143" s="1"/>
      <c r="F143" s="1"/>
      <c r="G143" s="1"/>
      <c r="H143" s="1"/>
      <c r="I143" s="3"/>
      <c r="J143" s="16"/>
      <c r="K143" s="23"/>
    </row>
    <row r="144" spans="2:11" x14ac:dyDescent="0.3">
      <c r="B144" s="3"/>
      <c r="D144" s="4"/>
      <c r="E144" s="1"/>
      <c r="F144" s="1"/>
      <c r="G144" s="1"/>
      <c r="H144" s="1"/>
      <c r="I144" s="3"/>
      <c r="J144" s="16"/>
      <c r="K144" s="23"/>
    </row>
    <row r="145" spans="2:11" x14ac:dyDescent="0.3">
      <c r="B145" s="3"/>
      <c r="D145" s="4"/>
      <c r="E145" s="1"/>
      <c r="F145" s="1"/>
      <c r="G145" s="1"/>
      <c r="H145" s="1"/>
      <c r="I145" s="3"/>
      <c r="J145" s="16"/>
      <c r="K145" s="23"/>
    </row>
    <row r="146" spans="2:11" x14ac:dyDescent="0.3">
      <c r="B146" s="3"/>
      <c r="D146" s="4"/>
      <c r="E146" s="1"/>
      <c r="F146" s="1"/>
      <c r="G146" s="1"/>
      <c r="H146" s="1"/>
      <c r="I146" s="3"/>
      <c r="J146" s="16"/>
      <c r="K146" s="23"/>
    </row>
    <row r="147" spans="2:11" x14ac:dyDescent="0.3">
      <c r="B147" s="3"/>
      <c r="D147" s="4"/>
      <c r="E147" s="1"/>
      <c r="F147" s="1"/>
      <c r="G147" s="1"/>
      <c r="H147" s="1"/>
      <c r="I147" s="3"/>
      <c r="J147" s="16"/>
      <c r="K147" s="23"/>
    </row>
    <row r="148" spans="2:11" x14ac:dyDescent="0.3">
      <c r="B148" s="3"/>
      <c r="D148" s="4"/>
      <c r="E148" s="1"/>
      <c r="F148" s="1"/>
      <c r="G148" s="1"/>
      <c r="H148" s="1"/>
      <c r="I148" s="3"/>
      <c r="J148" s="16"/>
      <c r="K148" s="23"/>
    </row>
    <row r="149" spans="2:11" x14ac:dyDescent="0.3">
      <c r="B149" s="3"/>
      <c r="D149" s="4"/>
      <c r="E149" s="1"/>
      <c r="F149" s="1"/>
      <c r="G149" s="1"/>
      <c r="H149" s="1"/>
      <c r="I149" s="3"/>
      <c r="J149" s="16"/>
      <c r="K149" s="23"/>
    </row>
    <row r="150" spans="2:11" x14ac:dyDescent="0.3">
      <c r="B150" s="3"/>
      <c r="D150" s="4"/>
      <c r="E150" s="1"/>
      <c r="F150" s="1"/>
      <c r="G150" s="1"/>
      <c r="H150" s="1"/>
      <c r="I150" s="3"/>
      <c r="J150" s="16"/>
      <c r="K150" s="23"/>
    </row>
    <row r="151" spans="2:11" x14ac:dyDescent="0.3">
      <c r="B151" s="3"/>
      <c r="D151" s="4"/>
      <c r="E151" s="1"/>
      <c r="F151" s="1"/>
      <c r="G151" s="1"/>
      <c r="H151" s="1"/>
      <c r="I151" s="3"/>
      <c r="J151" s="16"/>
      <c r="K151" s="23"/>
    </row>
    <row r="152" spans="2:11" x14ac:dyDescent="0.3">
      <c r="B152" s="3"/>
      <c r="D152" s="4"/>
      <c r="E152" s="1"/>
      <c r="F152" s="1"/>
      <c r="G152" s="1"/>
      <c r="H152" s="1"/>
      <c r="I152" s="3"/>
      <c r="J152" s="16"/>
      <c r="K152" s="23"/>
    </row>
    <row r="153" spans="2:11" x14ac:dyDescent="0.3">
      <c r="B153" s="3"/>
      <c r="D153" s="4"/>
      <c r="E153" s="1"/>
      <c r="F153" s="1"/>
      <c r="G153" s="1"/>
      <c r="H153" s="1"/>
      <c r="I153" s="3"/>
      <c r="J153" s="16"/>
      <c r="K153" s="23"/>
    </row>
    <row r="154" spans="2:11" x14ac:dyDescent="0.3">
      <c r="B154" s="3"/>
      <c r="D154" s="4"/>
      <c r="E154" s="1"/>
      <c r="F154" s="1"/>
      <c r="G154" s="1"/>
      <c r="H154" s="1"/>
      <c r="I154" s="3"/>
      <c r="J154" s="16"/>
      <c r="K154" s="23"/>
    </row>
    <row r="155" spans="2:11" x14ac:dyDescent="0.3">
      <c r="B155" s="3"/>
      <c r="D155" s="4"/>
      <c r="E155" s="1"/>
      <c r="F155" s="1"/>
      <c r="G155" s="1"/>
      <c r="H155" s="1"/>
      <c r="I155" s="3"/>
      <c r="J155" s="16"/>
      <c r="K155" s="23"/>
    </row>
    <row r="156" spans="2:11" x14ac:dyDescent="0.3">
      <c r="B156" s="3"/>
      <c r="D156" s="4"/>
      <c r="E156" s="1"/>
      <c r="F156" s="1"/>
      <c r="G156" s="1"/>
      <c r="H156" s="1"/>
      <c r="I156" s="3"/>
      <c r="J156" s="16"/>
      <c r="K156" s="23"/>
    </row>
    <row r="157" spans="2:11" x14ac:dyDescent="0.3">
      <c r="B157" s="3"/>
      <c r="D157" s="4"/>
      <c r="E157" s="1"/>
      <c r="F157" s="1"/>
      <c r="G157" s="1"/>
      <c r="H157" s="1"/>
      <c r="I157" s="3"/>
      <c r="J157" s="16"/>
      <c r="K157" s="23"/>
    </row>
    <row r="158" spans="2:11" x14ac:dyDescent="0.3">
      <c r="B158" s="3"/>
      <c r="D158" s="4"/>
      <c r="E158" s="1"/>
      <c r="F158" s="1"/>
      <c r="G158" s="1"/>
      <c r="H158" s="1"/>
      <c r="I158" s="3"/>
      <c r="J158" s="16"/>
      <c r="K158" s="23"/>
    </row>
    <row r="159" spans="2:11" x14ac:dyDescent="0.3">
      <c r="B159" s="3"/>
      <c r="D159" s="4"/>
      <c r="E159" s="1"/>
      <c r="F159" s="1"/>
      <c r="G159" s="1"/>
      <c r="H159" s="1"/>
      <c r="I159" s="3"/>
      <c r="J159" s="16"/>
      <c r="K159" s="23"/>
    </row>
    <row r="160" spans="2:11" x14ac:dyDescent="0.3">
      <c r="B160" s="3"/>
      <c r="D160" s="4"/>
      <c r="E160" s="1"/>
      <c r="F160" s="1"/>
      <c r="G160" s="1"/>
      <c r="H160" s="1"/>
      <c r="I160" s="3"/>
      <c r="J160" s="16"/>
      <c r="K160" s="23"/>
    </row>
    <row r="161" spans="2:11" x14ac:dyDescent="0.3">
      <c r="B161" s="3"/>
      <c r="D161" s="4"/>
      <c r="E161" s="1"/>
      <c r="F161" s="1"/>
      <c r="G161" s="1"/>
      <c r="H161" s="1"/>
      <c r="I161" s="3"/>
      <c r="J161" s="16"/>
      <c r="K161" s="23"/>
    </row>
    <row r="162" spans="2:11" x14ac:dyDescent="0.3">
      <c r="B162" s="3"/>
      <c r="D162" s="4"/>
      <c r="E162" s="1"/>
      <c r="F162" s="1"/>
      <c r="G162" s="1"/>
      <c r="H162" s="1"/>
      <c r="I162" s="3"/>
      <c r="J162" s="16"/>
      <c r="K162" s="23"/>
    </row>
    <row r="163" spans="2:11" x14ac:dyDescent="0.3">
      <c r="B163" s="3"/>
      <c r="D163" s="4"/>
      <c r="E163" s="1"/>
      <c r="F163" s="1"/>
      <c r="G163" s="1"/>
      <c r="H163" s="1"/>
      <c r="I163" s="3"/>
      <c r="J163" s="16"/>
      <c r="K163" s="23"/>
    </row>
    <row r="164" spans="2:11" x14ac:dyDescent="0.3">
      <c r="B164" s="3"/>
      <c r="D164" s="4"/>
      <c r="E164" s="1"/>
      <c r="F164" s="1"/>
      <c r="G164" s="1"/>
      <c r="H164" s="1"/>
      <c r="I164" s="3"/>
      <c r="J164" s="16"/>
      <c r="K164" s="23"/>
    </row>
    <row r="165" spans="2:11" x14ac:dyDescent="0.3">
      <c r="B165" s="3"/>
      <c r="D165" s="4"/>
      <c r="E165" s="1"/>
      <c r="F165" s="1"/>
      <c r="G165" s="1"/>
      <c r="H165" s="1"/>
      <c r="I165" s="3"/>
      <c r="J165" s="16"/>
      <c r="K165" s="23"/>
    </row>
    <row r="166" spans="2:11" x14ac:dyDescent="0.3">
      <c r="B166" s="3"/>
      <c r="D166" s="4"/>
      <c r="E166" s="1"/>
      <c r="F166" s="1"/>
      <c r="G166" s="1"/>
      <c r="H166" s="1"/>
      <c r="I166" s="3"/>
      <c r="J166" s="16"/>
      <c r="K166" s="23"/>
    </row>
    <row r="167" spans="2:11" x14ac:dyDescent="0.3">
      <c r="B167" s="3"/>
      <c r="D167" s="4"/>
      <c r="E167" s="1"/>
      <c r="F167" s="1"/>
      <c r="G167" s="1"/>
      <c r="H167" s="1"/>
      <c r="I167" s="3"/>
      <c r="J167" s="16"/>
      <c r="K167" s="23"/>
    </row>
    <row r="168" spans="2:11" x14ac:dyDescent="0.3">
      <c r="B168" s="3"/>
      <c r="D168" s="4"/>
      <c r="E168" s="1"/>
      <c r="F168" s="1"/>
      <c r="G168" s="1"/>
      <c r="H168" s="1"/>
      <c r="I168" s="3"/>
      <c r="J168" s="16"/>
      <c r="K168" s="23"/>
    </row>
    <row r="169" spans="2:11" x14ac:dyDescent="0.3">
      <c r="B169" s="3"/>
      <c r="D169" s="4"/>
      <c r="E169" s="1"/>
      <c r="F169" s="1"/>
      <c r="G169" s="1"/>
      <c r="H169" s="1"/>
      <c r="I169" s="3"/>
      <c r="J169" s="16"/>
      <c r="K169" s="23"/>
    </row>
    <row r="170" spans="2:11" x14ac:dyDescent="0.3">
      <c r="B170" s="3"/>
      <c r="D170" s="4"/>
      <c r="E170" s="1"/>
      <c r="F170" s="1"/>
      <c r="G170" s="1"/>
      <c r="H170" s="1"/>
      <c r="I170" s="3"/>
      <c r="J170" s="16"/>
      <c r="K170" s="23"/>
    </row>
    <row r="171" spans="2:11" x14ac:dyDescent="0.3">
      <c r="B171" s="3"/>
      <c r="D171" s="4"/>
      <c r="E171" s="1"/>
      <c r="F171" s="1"/>
      <c r="G171" s="1"/>
      <c r="H171" s="1"/>
      <c r="I171" s="3"/>
      <c r="J171" s="16"/>
      <c r="K171" s="23"/>
    </row>
    <row r="172" spans="2:11" x14ac:dyDescent="0.3">
      <c r="B172" s="3"/>
      <c r="D172" s="4"/>
      <c r="E172" s="1"/>
      <c r="F172" s="1"/>
      <c r="G172" s="1"/>
      <c r="H172" s="1"/>
      <c r="I172" s="3"/>
      <c r="J172" s="16"/>
      <c r="K172" s="23"/>
    </row>
    <row r="173" spans="2:11" x14ac:dyDescent="0.3">
      <c r="B173" s="3"/>
      <c r="D173" s="4"/>
      <c r="E173" s="1"/>
      <c r="F173" s="1"/>
      <c r="G173" s="1"/>
      <c r="H173" s="1"/>
      <c r="I173" s="3"/>
      <c r="J173" s="16"/>
      <c r="K173" s="23"/>
    </row>
    <row r="174" spans="2:11" x14ac:dyDescent="0.3">
      <c r="B174" s="3"/>
      <c r="D174" s="4"/>
      <c r="E174" s="1"/>
      <c r="F174" s="1"/>
      <c r="G174" s="1"/>
      <c r="H174" s="1"/>
      <c r="I174" s="3"/>
      <c r="J174" s="16"/>
      <c r="K174" s="23"/>
    </row>
    <row r="175" spans="2:11" x14ac:dyDescent="0.3">
      <c r="B175" s="3"/>
      <c r="D175" s="4"/>
      <c r="E175" s="1"/>
      <c r="F175" s="1"/>
      <c r="G175" s="1"/>
      <c r="H175" s="1"/>
      <c r="I175" s="3"/>
      <c r="J175" s="16"/>
      <c r="K175" s="23"/>
    </row>
    <row r="176" spans="2:11" x14ac:dyDescent="0.3">
      <c r="B176" s="3"/>
      <c r="D176" s="4"/>
      <c r="E176" s="1"/>
      <c r="F176" s="1"/>
      <c r="G176" s="1"/>
      <c r="H176" s="1"/>
      <c r="I176" s="3"/>
      <c r="J176" s="16"/>
      <c r="K176" s="23"/>
    </row>
    <row r="177" spans="2:11" x14ac:dyDescent="0.3">
      <c r="B177" s="3"/>
      <c r="D177" s="4"/>
      <c r="E177" s="1"/>
      <c r="F177" s="1"/>
      <c r="G177" s="1"/>
      <c r="H177" s="1"/>
      <c r="I177" s="3"/>
      <c r="J177" s="16"/>
      <c r="K177" s="23"/>
    </row>
    <row r="178" spans="2:11" x14ac:dyDescent="0.3">
      <c r="B178" s="3"/>
      <c r="D178" s="4"/>
      <c r="E178" s="1"/>
      <c r="F178" s="1"/>
      <c r="G178" s="1"/>
      <c r="H178" s="1"/>
      <c r="I178" s="3"/>
      <c r="J178" s="16"/>
      <c r="K178" s="23"/>
    </row>
    <row r="179" spans="2:11" x14ac:dyDescent="0.3">
      <c r="B179" s="3"/>
      <c r="D179" s="4"/>
      <c r="E179" s="1"/>
      <c r="F179" s="1"/>
      <c r="G179" s="1"/>
      <c r="H179" s="1"/>
      <c r="I179" s="3"/>
      <c r="J179" s="16"/>
      <c r="K179" s="23"/>
    </row>
    <row r="180" spans="2:11" x14ac:dyDescent="0.3">
      <c r="B180" s="3"/>
      <c r="D180" s="4"/>
      <c r="E180" s="1"/>
      <c r="F180" s="1"/>
      <c r="G180" s="1"/>
      <c r="H180" s="1"/>
      <c r="I180" s="3"/>
      <c r="J180" s="16"/>
      <c r="K180" s="23"/>
    </row>
    <row r="181" spans="2:11" x14ac:dyDescent="0.3">
      <c r="B181" s="3"/>
      <c r="D181" s="4"/>
      <c r="E181" s="1"/>
      <c r="F181" s="1"/>
      <c r="G181" s="1"/>
      <c r="H181" s="1"/>
      <c r="I181" s="3"/>
      <c r="J181" s="16"/>
      <c r="K181" s="23"/>
    </row>
    <row r="182" spans="2:11" x14ac:dyDescent="0.3">
      <c r="B182" s="3"/>
      <c r="D182" s="4"/>
      <c r="E182" s="1"/>
      <c r="F182" s="1"/>
      <c r="G182" s="1"/>
      <c r="H182" s="1"/>
      <c r="I182" s="3"/>
      <c r="J182" s="16"/>
      <c r="K182" s="23"/>
    </row>
    <row r="183" spans="2:11" x14ac:dyDescent="0.3">
      <c r="B183" s="3"/>
      <c r="D183" s="4"/>
      <c r="E183" s="1"/>
      <c r="F183" s="1"/>
      <c r="G183" s="1"/>
      <c r="H183" s="1"/>
      <c r="I183" s="3"/>
      <c r="J183" s="16"/>
      <c r="K183" s="23"/>
    </row>
    <row r="184" spans="2:11" x14ac:dyDescent="0.3">
      <c r="B184" s="3"/>
      <c r="D184" s="4"/>
      <c r="E184" s="1"/>
      <c r="F184" s="1"/>
      <c r="G184" s="1"/>
      <c r="H184" s="1"/>
      <c r="I184" s="3"/>
      <c r="J184" s="16"/>
      <c r="K184" s="23"/>
    </row>
    <row r="185" spans="2:11" x14ac:dyDescent="0.3">
      <c r="B185" s="3"/>
      <c r="D185" s="4"/>
      <c r="E185" s="1"/>
      <c r="F185" s="1"/>
      <c r="G185" s="1"/>
      <c r="H185" s="1"/>
      <c r="I185" s="3"/>
      <c r="J185" s="16"/>
      <c r="K185" s="23"/>
    </row>
    <row r="186" spans="2:11" x14ac:dyDescent="0.3">
      <c r="B186" s="3"/>
      <c r="D186" s="4"/>
      <c r="E186" s="1"/>
      <c r="F186" s="1"/>
      <c r="G186" s="1"/>
      <c r="H186" s="1"/>
      <c r="I186" s="3"/>
      <c r="J186" s="16"/>
      <c r="K186" s="23"/>
    </row>
    <row r="187" spans="2:11" x14ac:dyDescent="0.3">
      <c r="B187" s="3"/>
      <c r="D187" s="4"/>
      <c r="E187" s="1"/>
      <c r="F187" s="1"/>
      <c r="G187" s="1"/>
      <c r="H187" s="1"/>
      <c r="I187" s="3"/>
      <c r="J187" s="16"/>
      <c r="K187" s="23"/>
    </row>
    <row r="188" spans="2:11" x14ac:dyDescent="0.3">
      <c r="B188" s="3"/>
      <c r="D188" s="4"/>
      <c r="E188" s="1"/>
      <c r="F188" s="1"/>
      <c r="G188" s="1"/>
      <c r="H188" s="1"/>
      <c r="I188" s="3"/>
      <c r="J188" s="16"/>
      <c r="K188" s="23"/>
    </row>
    <row r="189" spans="2:11" x14ac:dyDescent="0.3">
      <c r="B189" s="3"/>
      <c r="D189" s="4"/>
      <c r="E189" s="1"/>
      <c r="F189" s="1"/>
      <c r="G189" s="1"/>
      <c r="H189" s="1"/>
      <c r="I189" s="3"/>
      <c r="J189" s="16"/>
      <c r="K189" s="23"/>
    </row>
    <row r="190" spans="2:11" x14ac:dyDescent="0.3">
      <c r="B190" s="3"/>
      <c r="D190" s="4"/>
      <c r="E190" s="1"/>
      <c r="F190" s="1"/>
      <c r="G190" s="1"/>
      <c r="H190" s="1"/>
      <c r="I190" s="3"/>
      <c r="J190" s="16"/>
      <c r="K190" s="23"/>
    </row>
    <row r="191" spans="2:11" x14ac:dyDescent="0.3">
      <c r="B191" s="3"/>
      <c r="D191" s="4"/>
      <c r="E191" s="1"/>
      <c r="F191" s="1"/>
      <c r="G191" s="1"/>
      <c r="H191" s="1"/>
      <c r="I191" s="3"/>
      <c r="J191" s="16"/>
      <c r="K191" s="23"/>
    </row>
    <row r="192" spans="2:11" x14ac:dyDescent="0.3">
      <c r="B192" s="3"/>
      <c r="D192" s="4"/>
      <c r="E192" s="1"/>
      <c r="F192" s="1"/>
      <c r="G192" s="1"/>
      <c r="H192" s="1"/>
      <c r="I192" s="3"/>
      <c r="J192" s="16"/>
      <c r="K192" s="23"/>
    </row>
    <row r="193" spans="2:11" x14ac:dyDescent="0.3">
      <c r="B193" s="3"/>
      <c r="D193" s="4"/>
      <c r="E193" s="1"/>
      <c r="F193" s="1"/>
      <c r="G193" s="1"/>
      <c r="H193" s="1"/>
      <c r="I193" s="3"/>
      <c r="J193" s="16"/>
      <c r="K193" s="23"/>
    </row>
    <row r="194" spans="2:11" x14ac:dyDescent="0.3">
      <c r="B194" s="3"/>
      <c r="D194" s="4"/>
      <c r="E194" s="1"/>
      <c r="F194" s="1"/>
      <c r="G194" s="1"/>
      <c r="H194" s="1"/>
      <c r="I194" s="3"/>
      <c r="J194" s="16"/>
      <c r="K194" s="23"/>
    </row>
    <row r="195" spans="2:11" x14ac:dyDescent="0.3">
      <c r="B195" s="3"/>
      <c r="D195" s="4"/>
      <c r="E195" s="1"/>
      <c r="F195" s="1"/>
      <c r="G195" s="1"/>
      <c r="H195" s="1"/>
      <c r="I195" s="3"/>
      <c r="J195" s="16"/>
      <c r="K195" s="23"/>
    </row>
    <row r="196" spans="2:11" x14ac:dyDescent="0.3">
      <c r="B196" s="3"/>
      <c r="D196" s="4"/>
      <c r="E196" s="1"/>
      <c r="F196" s="1"/>
      <c r="G196" s="1"/>
      <c r="H196" s="1"/>
      <c r="I196" s="3"/>
      <c r="J196" s="16"/>
      <c r="K196" s="23"/>
    </row>
    <row r="197" spans="2:11" x14ac:dyDescent="0.3">
      <c r="B197" s="3"/>
      <c r="D197" s="4"/>
      <c r="E197" s="1"/>
      <c r="F197" s="1"/>
      <c r="G197" s="1"/>
      <c r="H197" s="1"/>
      <c r="I197" s="3"/>
      <c r="J197" s="16"/>
      <c r="K197" s="23"/>
    </row>
    <row r="198" spans="2:11" x14ac:dyDescent="0.3">
      <c r="B198" s="3"/>
      <c r="D198" s="4"/>
      <c r="E198" s="1"/>
      <c r="F198" s="1"/>
      <c r="G198" s="1"/>
      <c r="H198" s="1"/>
      <c r="I198" s="3"/>
      <c r="J198" s="16"/>
      <c r="K198" s="23"/>
    </row>
    <row r="199" spans="2:11" x14ac:dyDescent="0.3">
      <c r="B199" s="3"/>
      <c r="D199" s="4"/>
      <c r="E199" s="1"/>
      <c r="F199" s="1"/>
      <c r="G199" s="1"/>
      <c r="H199" s="1"/>
      <c r="I199" s="3"/>
      <c r="J199" s="16"/>
      <c r="K199" s="23"/>
    </row>
    <row r="200" spans="2:11" x14ac:dyDescent="0.3">
      <c r="B200" s="3"/>
      <c r="D200" s="4"/>
      <c r="E200" s="1"/>
      <c r="F200" s="1"/>
      <c r="G200" s="1"/>
      <c r="H200" s="1"/>
      <c r="I200" s="3"/>
      <c r="J200" s="16"/>
      <c r="K200" s="23"/>
    </row>
    <row r="201" spans="2:11" x14ac:dyDescent="0.3">
      <c r="B201" s="3"/>
      <c r="D201" s="4"/>
      <c r="E201" s="1"/>
      <c r="F201" s="1"/>
      <c r="G201" s="1"/>
      <c r="H201" s="1"/>
      <c r="I201" s="3"/>
      <c r="J201" s="16"/>
      <c r="K201" s="23"/>
    </row>
    <row r="202" spans="2:11" x14ac:dyDescent="0.3">
      <c r="B202" s="3"/>
      <c r="D202" s="4"/>
      <c r="E202" s="1"/>
      <c r="F202" s="1"/>
      <c r="G202" s="1"/>
      <c r="H202" s="1"/>
      <c r="I202" s="3"/>
      <c r="J202" s="16"/>
      <c r="K202" s="23"/>
    </row>
    <row r="203" spans="2:11" x14ac:dyDescent="0.3">
      <c r="B203" s="3"/>
      <c r="D203" s="4"/>
      <c r="E203" s="1"/>
      <c r="F203" s="1"/>
      <c r="G203" s="1"/>
      <c r="H203" s="1"/>
      <c r="I203" s="3"/>
      <c r="J203" s="16"/>
      <c r="K203" s="23"/>
    </row>
    <row r="204" spans="2:11" x14ac:dyDescent="0.3">
      <c r="B204" s="3"/>
      <c r="D204" s="4"/>
      <c r="E204" s="1"/>
      <c r="F204" s="1"/>
      <c r="G204" s="1"/>
      <c r="H204" s="1"/>
      <c r="I204" s="3"/>
      <c r="J204" s="16"/>
      <c r="K204" s="23"/>
    </row>
    <row r="205" spans="2:11" x14ac:dyDescent="0.3">
      <c r="B205" s="3"/>
      <c r="D205" s="4"/>
      <c r="E205" s="1"/>
      <c r="F205" s="1"/>
      <c r="G205" s="1"/>
      <c r="H205" s="1"/>
      <c r="I205" s="3"/>
      <c r="J205" s="16"/>
      <c r="K205" s="23"/>
    </row>
    <row r="206" spans="2:11" x14ac:dyDescent="0.3">
      <c r="B206" s="3"/>
      <c r="D206" s="4"/>
      <c r="E206" s="1"/>
      <c r="F206" s="1"/>
      <c r="G206" s="1"/>
      <c r="H206" s="1"/>
      <c r="I206" s="3"/>
      <c r="J206" s="16"/>
      <c r="K206" s="23"/>
    </row>
    <row r="207" spans="2:11" x14ac:dyDescent="0.3">
      <c r="B207" s="3"/>
      <c r="D207" s="4"/>
      <c r="E207" s="1"/>
      <c r="F207" s="1"/>
      <c r="G207" s="1"/>
      <c r="H207" s="1"/>
      <c r="I207" s="3"/>
      <c r="J207" s="16"/>
      <c r="K207" s="23"/>
    </row>
    <row r="208" spans="2:11" x14ac:dyDescent="0.3">
      <c r="B208" s="3"/>
      <c r="D208" s="4"/>
      <c r="E208" s="1"/>
      <c r="F208" s="1"/>
      <c r="G208" s="1"/>
      <c r="H208" s="1"/>
      <c r="I208" s="3"/>
      <c r="J208" s="16"/>
      <c r="K208" s="23"/>
    </row>
    <row r="209" spans="2:11" x14ac:dyDescent="0.3">
      <c r="B209" s="3"/>
      <c r="D209" s="4"/>
      <c r="E209" s="1"/>
      <c r="F209" s="1"/>
      <c r="G209" s="1"/>
      <c r="H209" s="1"/>
      <c r="I209" s="3"/>
      <c r="J209" s="16"/>
      <c r="K209" s="23"/>
    </row>
    <row r="210" spans="2:11" x14ac:dyDescent="0.3">
      <c r="B210" s="3"/>
      <c r="D210" s="4"/>
      <c r="E210" s="1"/>
      <c r="F210" s="1"/>
      <c r="G210" s="1"/>
      <c r="H210" s="1"/>
      <c r="I210" s="3"/>
      <c r="J210" s="16"/>
      <c r="K210" s="23"/>
    </row>
    <row r="211" spans="2:11" x14ac:dyDescent="0.3">
      <c r="B211" s="3"/>
      <c r="D211" s="4"/>
      <c r="E211" s="1"/>
      <c r="F211" s="1"/>
      <c r="G211" s="1"/>
      <c r="H211" s="1"/>
      <c r="I211" s="3"/>
      <c r="J211" s="16"/>
      <c r="K211" s="23"/>
    </row>
    <row r="212" spans="2:11" x14ac:dyDescent="0.3">
      <c r="B212" s="3"/>
      <c r="D212" s="4"/>
      <c r="E212" s="1"/>
      <c r="F212" s="1"/>
      <c r="G212" s="1"/>
      <c r="H212" s="1"/>
      <c r="I212" s="3"/>
      <c r="J212" s="16"/>
      <c r="K212" s="23"/>
    </row>
    <row r="213" spans="2:11" x14ac:dyDescent="0.3">
      <c r="B213" s="3"/>
      <c r="D213" s="4"/>
      <c r="E213" s="1"/>
      <c r="F213" s="1"/>
      <c r="G213" s="1"/>
      <c r="H213" s="1"/>
      <c r="I213" s="3"/>
      <c r="J213" s="16"/>
      <c r="K213" s="23"/>
    </row>
    <row r="214" spans="2:11" x14ac:dyDescent="0.3">
      <c r="B214" s="3"/>
      <c r="D214" s="4"/>
      <c r="E214" s="1"/>
      <c r="F214" s="1"/>
      <c r="G214" s="1"/>
      <c r="H214" s="1"/>
      <c r="I214" s="3"/>
      <c r="J214" s="16"/>
      <c r="K214" s="23"/>
    </row>
    <row r="215" spans="2:11" x14ac:dyDescent="0.3">
      <c r="B215" s="3"/>
      <c r="D215" s="4"/>
      <c r="E215" s="1"/>
      <c r="F215" s="1"/>
      <c r="G215" s="1"/>
      <c r="H215" s="1"/>
      <c r="I215" s="3"/>
      <c r="J215" s="16"/>
      <c r="K215" s="23"/>
    </row>
    <row r="216" spans="2:11" x14ac:dyDescent="0.3">
      <c r="B216" s="3"/>
      <c r="D216" s="4"/>
      <c r="E216" s="1"/>
      <c r="F216" s="1"/>
      <c r="G216" s="1"/>
      <c r="H216" s="1"/>
      <c r="I216" s="3"/>
      <c r="J216" s="16"/>
      <c r="K216" s="23"/>
    </row>
    <row r="217" spans="2:11" x14ac:dyDescent="0.3">
      <c r="B217" s="3"/>
      <c r="D217" s="4"/>
      <c r="E217" s="1"/>
      <c r="F217" s="1"/>
      <c r="G217" s="1"/>
      <c r="H217" s="1"/>
      <c r="I217" s="3"/>
      <c r="J217" s="16"/>
      <c r="K217" s="23"/>
    </row>
    <row r="218" spans="2:11" x14ac:dyDescent="0.3">
      <c r="B218" s="3"/>
      <c r="D218" s="4"/>
      <c r="E218" s="1"/>
      <c r="F218" s="1"/>
      <c r="G218" s="1"/>
      <c r="H218" s="1"/>
      <c r="I218" s="3"/>
      <c r="J218" s="16"/>
      <c r="K218" s="23"/>
    </row>
    <row r="219" spans="2:11" x14ac:dyDescent="0.3">
      <c r="B219" s="3"/>
      <c r="D219" s="4"/>
      <c r="E219" s="1"/>
      <c r="F219" s="1"/>
      <c r="G219" s="1"/>
      <c r="H219" s="1"/>
      <c r="I219" s="3"/>
      <c r="J219" s="16"/>
      <c r="K219" s="23"/>
    </row>
    <row r="220" spans="2:11" x14ac:dyDescent="0.3">
      <c r="B220" s="3"/>
      <c r="D220" s="4"/>
      <c r="E220" s="1"/>
      <c r="F220" s="1"/>
      <c r="G220" s="1"/>
      <c r="H220" s="1"/>
      <c r="I220" s="3"/>
      <c r="J220" s="16"/>
      <c r="K220" s="23"/>
    </row>
    <row r="221" spans="2:11" x14ac:dyDescent="0.3">
      <c r="B221" s="3"/>
      <c r="D221" s="4"/>
      <c r="E221" s="1"/>
      <c r="F221" s="1"/>
      <c r="G221" s="1"/>
      <c r="H221" s="1"/>
      <c r="I221" s="3"/>
      <c r="J221" s="16"/>
      <c r="K221" s="23"/>
    </row>
    <row r="222" spans="2:11" x14ac:dyDescent="0.3">
      <c r="B222" s="3"/>
      <c r="D222" s="4"/>
      <c r="E222" s="1"/>
      <c r="F222" s="1"/>
      <c r="G222" s="1"/>
      <c r="H222" s="1"/>
      <c r="I222" s="3"/>
      <c r="J222" s="16"/>
      <c r="K222" s="23"/>
    </row>
    <row r="223" spans="2:11" x14ac:dyDescent="0.3">
      <c r="B223" s="3"/>
      <c r="D223" s="4"/>
      <c r="E223" s="1"/>
      <c r="F223" s="1"/>
      <c r="G223" s="1"/>
      <c r="H223" s="1"/>
      <c r="I223" s="3"/>
      <c r="J223" s="16"/>
      <c r="K223" s="23"/>
    </row>
    <row r="224" spans="2:11" x14ac:dyDescent="0.3">
      <c r="B224" s="3"/>
      <c r="D224" s="4"/>
      <c r="E224" s="1"/>
      <c r="F224" s="1"/>
      <c r="G224" s="1"/>
      <c r="H224" s="1"/>
      <c r="I224" s="3"/>
      <c r="J224" s="16"/>
      <c r="K224" s="23"/>
    </row>
    <row r="225" spans="2:11" x14ac:dyDescent="0.3">
      <c r="B225" s="3"/>
      <c r="D225" s="4"/>
      <c r="E225" s="1"/>
      <c r="F225" s="1"/>
      <c r="G225" s="1"/>
      <c r="H225" s="1"/>
      <c r="I225" s="3"/>
      <c r="J225" s="16"/>
      <c r="K225" s="23"/>
    </row>
    <row r="226" spans="2:11" x14ac:dyDescent="0.3">
      <c r="B226" s="3"/>
      <c r="D226" s="4"/>
      <c r="E226" s="1"/>
      <c r="F226" s="1"/>
      <c r="G226" s="1"/>
      <c r="H226" s="1"/>
      <c r="I226" s="3"/>
      <c r="J226" s="16"/>
      <c r="K226" s="23"/>
    </row>
    <row r="227" spans="2:11" x14ac:dyDescent="0.3">
      <c r="B227" s="3"/>
      <c r="D227" s="4"/>
      <c r="E227" s="1"/>
      <c r="F227" s="1"/>
      <c r="G227" s="1"/>
      <c r="H227" s="1"/>
      <c r="I227" s="3"/>
      <c r="J227" s="16"/>
      <c r="K227" s="23"/>
    </row>
    <row r="228" spans="2:11" x14ac:dyDescent="0.3">
      <c r="B228" s="3"/>
      <c r="D228" s="4"/>
      <c r="E228" s="1"/>
      <c r="F228" s="1"/>
      <c r="G228" s="1"/>
      <c r="H228" s="1"/>
      <c r="I228" s="3"/>
      <c r="J228" s="16"/>
      <c r="K228" s="23"/>
    </row>
    <row r="229" spans="2:11" x14ac:dyDescent="0.3">
      <c r="B229" s="3"/>
      <c r="D229" s="4"/>
      <c r="E229" s="1"/>
      <c r="F229" s="1"/>
      <c r="G229" s="1"/>
      <c r="H229" s="1"/>
      <c r="I229" s="3"/>
      <c r="J229" s="16"/>
      <c r="K229" s="23"/>
    </row>
    <row r="230" spans="2:11" x14ac:dyDescent="0.3">
      <c r="B230" s="3"/>
      <c r="D230" s="4"/>
      <c r="E230" s="1"/>
      <c r="F230" s="1"/>
      <c r="G230" s="1"/>
      <c r="H230" s="1"/>
      <c r="I230" s="3"/>
      <c r="J230" s="16"/>
      <c r="K230" s="23"/>
    </row>
    <row r="231" spans="2:11" x14ac:dyDescent="0.3">
      <c r="B231" s="3"/>
      <c r="D231" s="4"/>
      <c r="E231" s="1"/>
      <c r="F231" s="1"/>
      <c r="G231" s="1"/>
      <c r="H231" s="1"/>
      <c r="I231" s="3"/>
      <c r="J231" s="16"/>
      <c r="K231" s="23"/>
    </row>
    <row r="232" spans="2:11" x14ac:dyDescent="0.3">
      <c r="B232" s="3"/>
      <c r="D232" s="4"/>
      <c r="E232" s="1"/>
      <c r="F232" s="1"/>
      <c r="G232" s="1"/>
      <c r="H232" s="1"/>
      <c r="I232" s="3"/>
      <c r="J232" s="16"/>
      <c r="K232" s="23"/>
    </row>
    <row r="233" spans="2:11" x14ac:dyDescent="0.3">
      <c r="B233" s="3"/>
      <c r="D233" s="4"/>
      <c r="E233" s="1"/>
      <c r="F233" s="1"/>
      <c r="G233" s="1"/>
      <c r="H233" s="1"/>
      <c r="I233" s="3"/>
      <c r="J233" s="16"/>
      <c r="K233" s="23"/>
    </row>
    <row r="234" spans="2:11" x14ac:dyDescent="0.3">
      <c r="B234" s="3"/>
      <c r="D234" s="4"/>
      <c r="E234" s="1"/>
      <c r="F234" s="1"/>
      <c r="G234" s="1"/>
      <c r="H234" s="1"/>
      <c r="I234" s="3"/>
      <c r="J234" s="16"/>
      <c r="K234" s="23"/>
    </row>
    <row r="235" spans="2:11" x14ac:dyDescent="0.3">
      <c r="B235" s="3"/>
      <c r="D235" s="4"/>
      <c r="E235" s="1"/>
      <c r="F235" s="1"/>
      <c r="G235" s="1"/>
      <c r="H235" s="1"/>
      <c r="I235" s="3"/>
      <c r="J235" s="16"/>
      <c r="K235" s="23"/>
    </row>
    <row r="236" spans="2:11" x14ac:dyDescent="0.3">
      <c r="B236" s="3"/>
      <c r="D236" s="4"/>
      <c r="E236" s="1"/>
      <c r="F236" s="1"/>
      <c r="G236" s="1"/>
      <c r="H236" s="1"/>
      <c r="I236" s="3"/>
      <c r="J236" s="16"/>
      <c r="K236" s="23"/>
    </row>
    <row r="237" spans="2:11" x14ac:dyDescent="0.3">
      <c r="B237" s="3"/>
      <c r="D237" s="4"/>
      <c r="E237" s="1"/>
      <c r="F237" s="1"/>
      <c r="G237" s="1"/>
      <c r="H237" s="1"/>
      <c r="I237" s="3"/>
      <c r="J237" s="16"/>
      <c r="K237" s="23"/>
    </row>
    <row r="238" spans="2:11" x14ac:dyDescent="0.3">
      <c r="B238" s="3"/>
      <c r="D238" s="4"/>
      <c r="E238" s="1"/>
      <c r="F238" s="1"/>
      <c r="G238" s="1"/>
      <c r="H238" s="1"/>
      <c r="I238" s="3"/>
      <c r="J238" s="16"/>
      <c r="K238" s="23"/>
    </row>
    <row r="239" spans="2:11" x14ac:dyDescent="0.3">
      <c r="B239" s="3"/>
      <c r="D239" s="4"/>
      <c r="E239" s="1"/>
      <c r="F239" s="1"/>
      <c r="G239" s="1"/>
      <c r="H239" s="1"/>
      <c r="I239" s="3"/>
      <c r="J239" s="16"/>
      <c r="K239" s="23"/>
    </row>
    <row r="240" spans="2:11" x14ac:dyDescent="0.3">
      <c r="B240" s="3"/>
      <c r="D240" s="4"/>
      <c r="E240" s="1"/>
      <c r="F240" s="1"/>
      <c r="G240" s="1"/>
      <c r="H240" s="1"/>
      <c r="I240" s="3"/>
      <c r="J240" s="16"/>
      <c r="K240" s="23"/>
    </row>
    <row r="241" spans="2:11" x14ac:dyDescent="0.3">
      <c r="B241" s="3"/>
      <c r="D241" s="4"/>
      <c r="E241" s="1"/>
      <c r="F241" s="1"/>
      <c r="G241" s="1"/>
      <c r="H241" s="1"/>
      <c r="I241" s="3"/>
      <c r="J241" s="16"/>
      <c r="K241" s="23"/>
    </row>
    <row r="242" spans="2:11" x14ac:dyDescent="0.3">
      <c r="B242" s="3"/>
      <c r="D242" s="4"/>
      <c r="E242" s="1"/>
      <c r="F242" s="1"/>
      <c r="G242" s="1"/>
      <c r="H242" s="1"/>
      <c r="I242" s="3"/>
      <c r="J242" s="16"/>
      <c r="K242" s="23"/>
    </row>
    <row r="243" spans="2:11" x14ac:dyDescent="0.3">
      <c r="B243" s="3"/>
      <c r="D243" s="4"/>
      <c r="E243" s="1"/>
      <c r="F243" s="1"/>
      <c r="G243" s="1"/>
      <c r="H243" s="1"/>
      <c r="I243" s="3"/>
      <c r="J243" s="16"/>
      <c r="K243" s="23"/>
    </row>
    <row r="244" spans="2:11" x14ac:dyDescent="0.3">
      <c r="B244" s="3"/>
      <c r="D244" s="4"/>
      <c r="E244" s="1"/>
      <c r="F244" s="1"/>
      <c r="G244" s="1"/>
      <c r="H244" s="1"/>
      <c r="I244" s="3"/>
      <c r="J244" s="16"/>
      <c r="K244" s="23"/>
    </row>
    <row r="245" spans="2:11" x14ac:dyDescent="0.3">
      <c r="B245" s="3"/>
      <c r="D245" s="4"/>
      <c r="E245" s="1"/>
      <c r="F245" s="1"/>
      <c r="G245" s="1"/>
      <c r="H245" s="1"/>
      <c r="I245" s="3"/>
      <c r="J245" s="16"/>
      <c r="K245" s="23"/>
    </row>
    <row r="246" spans="2:11" x14ac:dyDescent="0.3">
      <c r="B246" s="3"/>
      <c r="D246" s="4"/>
      <c r="E246" s="1"/>
      <c r="F246" s="1"/>
      <c r="G246" s="1"/>
      <c r="H246" s="1"/>
      <c r="I246" s="3"/>
      <c r="J246" s="16"/>
      <c r="K246" s="23"/>
    </row>
    <row r="247" spans="2:11" x14ac:dyDescent="0.3">
      <c r="B247" s="3"/>
      <c r="D247" s="4"/>
      <c r="E247" s="1"/>
      <c r="F247" s="1"/>
      <c r="G247" s="1"/>
      <c r="H247" s="1"/>
      <c r="I247" s="3"/>
      <c r="J247" s="16"/>
      <c r="K247" s="23"/>
    </row>
    <row r="248" spans="2:11" x14ac:dyDescent="0.3">
      <c r="B248" s="3"/>
      <c r="D248" s="4"/>
      <c r="E248" s="1"/>
      <c r="F248" s="1"/>
      <c r="G248" s="1"/>
      <c r="H248" s="1"/>
      <c r="I248" s="3"/>
      <c r="J248" s="16"/>
      <c r="K248" s="23"/>
    </row>
    <row r="249" spans="2:11" x14ac:dyDescent="0.3">
      <c r="B249" s="3"/>
      <c r="D249" s="4"/>
      <c r="E249" s="1"/>
      <c r="F249" s="1"/>
      <c r="G249" s="1"/>
      <c r="H249" s="1"/>
      <c r="I249" s="3"/>
      <c r="J249" s="16"/>
      <c r="K249" s="23"/>
    </row>
    <row r="250" spans="2:11" x14ac:dyDescent="0.3">
      <c r="B250" s="3"/>
      <c r="D250" s="4"/>
      <c r="E250" s="1"/>
      <c r="F250" s="1"/>
      <c r="G250" s="1"/>
      <c r="H250" s="1"/>
      <c r="I250" s="3"/>
      <c r="J250" s="16"/>
      <c r="K250" s="23"/>
    </row>
    <row r="251" spans="2:11" x14ac:dyDescent="0.3">
      <c r="B251" s="3"/>
      <c r="D251" s="4"/>
      <c r="E251" s="1"/>
      <c r="F251" s="1"/>
      <c r="G251" s="1"/>
      <c r="H251" s="1"/>
      <c r="I251" s="3"/>
      <c r="J251" s="16"/>
      <c r="K251" s="23"/>
    </row>
    <row r="252" spans="2:11" x14ac:dyDescent="0.3">
      <c r="B252" s="3"/>
      <c r="D252" s="4"/>
      <c r="E252" s="1"/>
      <c r="F252" s="1"/>
      <c r="G252" s="1"/>
      <c r="H252" s="1"/>
      <c r="I252" s="3"/>
      <c r="J252" s="16"/>
      <c r="K252" s="23"/>
    </row>
    <row r="253" spans="2:11" x14ac:dyDescent="0.3">
      <c r="B253" s="3"/>
      <c r="D253" s="4"/>
      <c r="E253" s="1"/>
      <c r="F253" s="1"/>
      <c r="G253" s="1"/>
      <c r="H253" s="1"/>
      <c r="I253" s="3"/>
      <c r="J253" s="16"/>
      <c r="K253" s="23"/>
    </row>
    <row r="254" spans="2:11" x14ac:dyDescent="0.3">
      <c r="B254" s="3"/>
      <c r="D254" s="4"/>
      <c r="E254" s="1"/>
      <c r="F254" s="1"/>
      <c r="G254" s="1"/>
      <c r="H254" s="1"/>
      <c r="I254" s="3"/>
      <c r="J254" s="16"/>
      <c r="K254" s="23"/>
    </row>
    <row r="255" spans="2:11" x14ac:dyDescent="0.3">
      <c r="B255" s="3"/>
      <c r="D255" s="4"/>
      <c r="E255" s="1"/>
      <c r="F255" s="1"/>
      <c r="G255" s="1"/>
      <c r="H255" s="1"/>
      <c r="I255" s="3"/>
      <c r="J255" s="16"/>
      <c r="K255" s="23"/>
    </row>
    <row r="256" spans="2:11" x14ac:dyDescent="0.3">
      <c r="B256" s="3"/>
      <c r="D256" s="4"/>
      <c r="E256" s="1"/>
      <c r="F256" s="1"/>
      <c r="G256" s="1"/>
      <c r="H256" s="1"/>
      <c r="I256" s="3"/>
      <c r="J256" s="16"/>
      <c r="K256" s="23"/>
    </row>
    <row r="257" spans="2:11" x14ac:dyDescent="0.3">
      <c r="B257" s="3"/>
      <c r="D257" s="4"/>
      <c r="E257" s="1"/>
      <c r="F257" s="1"/>
      <c r="G257" s="1"/>
      <c r="H257" s="1"/>
      <c r="I257" s="3"/>
      <c r="J257" s="16"/>
      <c r="K257" s="23"/>
    </row>
    <row r="258" spans="2:11" x14ac:dyDescent="0.3">
      <c r="B258" s="3"/>
      <c r="D258" s="4"/>
      <c r="E258" s="1"/>
      <c r="F258" s="1"/>
      <c r="G258" s="1"/>
      <c r="H258" s="1"/>
      <c r="I258" s="3"/>
      <c r="J258" s="16"/>
      <c r="K258" s="23"/>
    </row>
    <row r="259" spans="2:11" x14ac:dyDescent="0.3">
      <c r="B259" s="3"/>
      <c r="D259" s="4"/>
      <c r="E259" s="1"/>
      <c r="F259" s="1"/>
      <c r="G259" s="1"/>
      <c r="H259" s="1"/>
      <c r="I259" s="3"/>
      <c r="J259" s="16"/>
      <c r="K259" s="23"/>
    </row>
    <row r="260" spans="2:11" x14ac:dyDescent="0.3">
      <c r="B260" s="3"/>
      <c r="D260" s="4"/>
      <c r="E260" s="1"/>
      <c r="F260" s="1"/>
      <c r="G260" s="1"/>
      <c r="H260" s="1"/>
      <c r="I260" s="3"/>
      <c r="J260" s="16"/>
      <c r="K260" s="23"/>
    </row>
    <row r="261" spans="2:11" x14ac:dyDescent="0.3">
      <c r="B261" s="3"/>
      <c r="D261" s="4"/>
      <c r="E261" s="1"/>
      <c r="F261" s="1"/>
      <c r="G261" s="1"/>
      <c r="H261" s="1"/>
      <c r="I261" s="3"/>
      <c r="J261" s="16"/>
      <c r="K261" s="23"/>
    </row>
    <row r="262" spans="2:11" x14ac:dyDescent="0.3">
      <c r="B262" s="3"/>
      <c r="D262" s="4"/>
      <c r="E262" s="1"/>
      <c r="F262" s="1"/>
      <c r="G262" s="1"/>
      <c r="H262" s="1"/>
      <c r="I262" s="3"/>
      <c r="J262" s="16"/>
      <c r="K262" s="23"/>
    </row>
    <row r="263" spans="2:11" x14ac:dyDescent="0.3">
      <c r="B263" s="3"/>
      <c r="D263" s="4"/>
      <c r="E263" s="1"/>
      <c r="F263" s="1"/>
      <c r="G263" s="1"/>
      <c r="H263" s="1"/>
      <c r="I263" s="3"/>
      <c r="J263" s="16"/>
      <c r="K263" s="23"/>
    </row>
    <row r="264" spans="2:11" x14ac:dyDescent="0.3">
      <c r="B264" s="3"/>
      <c r="D264" s="4"/>
      <c r="E264" s="1"/>
      <c r="F264" s="1"/>
      <c r="G264" s="1"/>
      <c r="H264" s="1"/>
      <c r="I264" s="3"/>
      <c r="J264" s="16"/>
      <c r="K264" s="23"/>
    </row>
    <row r="265" spans="2:11" x14ac:dyDescent="0.3">
      <c r="B265" s="3"/>
      <c r="D265" s="4"/>
      <c r="E265" s="1"/>
      <c r="F265" s="1"/>
      <c r="G265" s="1"/>
      <c r="H265" s="1"/>
      <c r="I265" s="3"/>
      <c r="J265" s="16"/>
      <c r="K265" s="23"/>
    </row>
    <row r="266" spans="2:11" x14ac:dyDescent="0.3">
      <c r="B266" s="3"/>
      <c r="D266" s="4"/>
      <c r="E266" s="1"/>
      <c r="F266" s="1"/>
      <c r="G266" s="1"/>
      <c r="H266" s="1"/>
      <c r="I266" s="3"/>
      <c r="J266" s="16"/>
      <c r="K266" s="23"/>
    </row>
    <row r="267" spans="2:11" x14ac:dyDescent="0.3">
      <c r="B267" s="3"/>
      <c r="D267" s="4"/>
      <c r="E267" s="1"/>
      <c r="F267" s="1"/>
      <c r="G267" s="1"/>
      <c r="H267" s="1"/>
      <c r="I267" s="3"/>
      <c r="J267" s="16"/>
      <c r="K267" s="23"/>
    </row>
    <row r="268" spans="2:11" x14ac:dyDescent="0.3">
      <c r="B268" s="3"/>
      <c r="D268" s="4"/>
      <c r="E268" s="1"/>
      <c r="F268" s="1"/>
      <c r="G268" s="1"/>
      <c r="H268" s="1"/>
      <c r="I268" s="3"/>
      <c r="J268" s="16"/>
      <c r="K268" s="23"/>
    </row>
    <row r="269" spans="2:11" x14ac:dyDescent="0.3">
      <c r="B269" s="3"/>
      <c r="D269" s="4"/>
      <c r="E269" s="1"/>
      <c r="F269" s="1"/>
      <c r="G269" s="1"/>
      <c r="H269" s="1"/>
      <c r="I269" s="3"/>
      <c r="J269" s="16"/>
      <c r="K269" s="23"/>
    </row>
    <row r="270" spans="2:11" x14ac:dyDescent="0.3">
      <c r="B270" s="3"/>
      <c r="D270" s="4"/>
      <c r="E270" s="1"/>
      <c r="F270" s="1"/>
      <c r="G270" s="1"/>
      <c r="H270" s="1"/>
      <c r="I270" s="3"/>
      <c r="J270" s="16"/>
      <c r="K270" s="23"/>
    </row>
    <row r="271" spans="2:11" x14ac:dyDescent="0.3">
      <c r="B271" s="3"/>
      <c r="D271" s="4"/>
      <c r="E271" s="1"/>
      <c r="F271" s="1"/>
      <c r="G271" s="1"/>
      <c r="H271" s="1"/>
      <c r="I271" s="3"/>
      <c r="J271" s="16"/>
      <c r="K271" s="23"/>
    </row>
    <row r="272" spans="2:11" x14ac:dyDescent="0.3">
      <c r="B272" s="3"/>
      <c r="D272" s="4"/>
      <c r="E272" s="1"/>
      <c r="F272" s="1"/>
      <c r="G272" s="1"/>
      <c r="H272" s="1"/>
      <c r="I272" s="3"/>
      <c r="J272" s="16"/>
      <c r="K272" s="23"/>
    </row>
    <row r="273" spans="2:11" x14ac:dyDescent="0.3">
      <c r="B273" s="3"/>
      <c r="D273" s="4"/>
      <c r="E273" s="1"/>
      <c r="F273" s="1"/>
      <c r="G273" s="1"/>
      <c r="H273" s="1"/>
      <c r="I273" s="3"/>
      <c r="J273" s="16"/>
      <c r="K273" s="23"/>
    </row>
    <row r="274" spans="2:11" x14ac:dyDescent="0.3">
      <c r="B274" s="3"/>
      <c r="D274" s="4"/>
      <c r="E274" s="1"/>
      <c r="F274" s="1"/>
      <c r="G274" s="1"/>
      <c r="H274" s="1"/>
      <c r="I274" s="3"/>
      <c r="J274" s="16"/>
      <c r="K274" s="23"/>
    </row>
    <row r="275" spans="2:11" x14ac:dyDescent="0.3">
      <c r="B275" s="3"/>
      <c r="D275" s="4"/>
      <c r="E275" s="1"/>
      <c r="F275" s="1"/>
      <c r="G275" s="1"/>
      <c r="H275" s="1"/>
      <c r="I275" s="3"/>
      <c r="J275" s="16"/>
      <c r="K275" s="23"/>
    </row>
    <row r="276" spans="2:11" x14ac:dyDescent="0.3">
      <c r="B276" s="3"/>
      <c r="D276" s="4"/>
      <c r="E276" s="1"/>
      <c r="F276" s="1"/>
      <c r="G276" s="1"/>
      <c r="H276" s="1"/>
      <c r="I276" s="3"/>
      <c r="J276" s="16"/>
      <c r="K276" s="23"/>
    </row>
    <row r="277" spans="2:11" x14ac:dyDescent="0.3">
      <c r="B277" s="3"/>
      <c r="D277" s="4"/>
      <c r="E277" s="1"/>
      <c r="F277" s="1"/>
      <c r="G277" s="1"/>
      <c r="H277" s="1"/>
      <c r="I277" s="3"/>
      <c r="J277" s="16"/>
      <c r="K277" s="23"/>
    </row>
    <row r="278" spans="2:11" x14ac:dyDescent="0.3">
      <c r="B278" s="3"/>
      <c r="D278" s="4"/>
      <c r="E278" s="1"/>
      <c r="F278" s="1"/>
      <c r="G278" s="1"/>
      <c r="H278" s="1"/>
      <c r="I278" s="3"/>
      <c r="J278" s="16"/>
      <c r="K278" s="23"/>
    </row>
    <row r="279" spans="2:11" x14ac:dyDescent="0.3">
      <c r="B279" s="3"/>
      <c r="D279" s="4"/>
      <c r="E279" s="1"/>
      <c r="F279" s="1"/>
      <c r="G279" s="1"/>
      <c r="H279" s="1"/>
      <c r="I279" s="3"/>
      <c r="J279" s="16"/>
      <c r="K279" s="23"/>
    </row>
    <row r="280" spans="2:11" x14ac:dyDescent="0.3">
      <c r="B280" s="3"/>
      <c r="D280" s="4"/>
      <c r="E280" s="1"/>
      <c r="F280" s="1"/>
      <c r="G280" s="1"/>
      <c r="H280" s="1"/>
      <c r="I280" s="3"/>
      <c r="J280" s="16"/>
      <c r="K280" s="23"/>
    </row>
    <row r="281" spans="2:11" x14ac:dyDescent="0.3">
      <c r="B281" s="3"/>
      <c r="D281" s="4"/>
      <c r="E281" s="1"/>
      <c r="F281" s="1"/>
      <c r="G281" s="1"/>
      <c r="H281" s="1"/>
      <c r="I281" s="3"/>
      <c r="J281" s="16"/>
      <c r="K281" s="23"/>
    </row>
    <row r="282" spans="2:11" x14ac:dyDescent="0.3">
      <c r="B282" s="3"/>
      <c r="D282" s="4"/>
      <c r="E282" s="1"/>
      <c r="F282" s="1"/>
      <c r="G282" s="1"/>
      <c r="H282" s="1"/>
      <c r="I282" s="3"/>
      <c r="J282" s="16"/>
      <c r="K282" s="23"/>
    </row>
    <row r="283" spans="2:11" x14ac:dyDescent="0.3">
      <c r="B283" s="3"/>
      <c r="D283" s="4"/>
      <c r="E283" s="1"/>
      <c r="F283" s="1"/>
      <c r="G283" s="1"/>
      <c r="H283" s="1"/>
      <c r="I283" s="3"/>
      <c r="J283" s="16"/>
      <c r="K283" s="23"/>
    </row>
    <row r="284" spans="2:11" x14ac:dyDescent="0.3">
      <c r="B284" s="3"/>
      <c r="D284" s="4"/>
      <c r="E284" s="1"/>
      <c r="F284" s="1"/>
      <c r="G284" s="1"/>
      <c r="H284" s="1"/>
      <c r="I284" s="3"/>
      <c r="J284" s="16"/>
      <c r="K284" s="23"/>
    </row>
    <row r="285" spans="2:11" x14ac:dyDescent="0.3">
      <c r="B285" s="3"/>
      <c r="D285" s="4"/>
      <c r="E285" s="1"/>
      <c r="F285" s="1"/>
      <c r="G285" s="1"/>
      <c r="H285" s="1"/>
      <c r="I285" s="3"/>
      <c r="J285" s="16"/>
      <c r="K285" s="23"/>
    </row>
    <row r="286" spans="2:11" x14ac:dyDescent="0.3">
      <c r="B286" s="3"/>
      <c r="D286" s="4"/>
      <c r="E286" s="1"/>
      <c r="F286" s="1"/>
      <c r="G286" s="1"/>
      <c r="H286" s="1"/>
      <c r="I286" s="3"/>
      <c r="J286" s="16"/>
      <c r="K286" s="23"/>
    </row>
    <row r="287" spans="2:11" x14ac:dyDescent="0.3">
      <c r="B287" s="3"/>
      <c r="D287" s="4"/>
      <c r="E287" s="1"/>
      <c r="F287" s="1"/>
      <c r="G287" s="1"/>
      <c r="H287" s="1"/>
      <c r="I287" s="3"/>
      <c r="J287" s="16"/>
      <c r="K287" s="23"/>
    </row>
    <row r="288" spans="2:11" x14ac:dyDescent="0.3">
      <c r="B288" s="3"/>
      <c r="D288" s="4"/>
      <c r="E288" s="1"/>
      <c r="F288" s="1"/>
      <c r="G288" s="1"/>
      <c r="H288" s="1"/>
      <c r="I288" s="3"/>
      <c r="J288" s="16"/>
      <c r="K288" s="23"/>
    </row>
    <row r="289" spans="2:11" x14ac:dyDescent="0.3">
      <c r="B289" s="3"/>
      <c r="D289" s="4"/>
      <c r="E289" s="1"/>
      <c r="F289" s="1"/>
      <c r="G289" s="1"/>
      <c r="H289" s="1"/>
      <c r="I289" s="3"/>
      <c r="J289" s="16"/>
      <c r="K289" s="23"/>
    </row>
    <row r="290" spans="2:11" x14ac:dyDescent="0.3">
      <c r="B290" s="3"/>
      <c r="D290" s="4"/>
      <c r="E290" s="1"/>
      <c r="F290" s="1"/>
      <c r="G290" s="1"/>
      <c r="H290" s="1"/>
      <c r="I290" s="3"/>
      <c r="J290" s="16"/>
      <c r="K290" s="23"/>
    </row>
    <row r="291" spans="2:11" x14ac:dyDescent="0.3">
      <c r="B291" s="3"/>
      <c r="D291" s="4"/>
      <c r="E291" s="1"/>
      <c r="F291" s="1"/>
      <c r="G291" s="1"/>
      <c r="H291" s="1"/>
      <c r="I291" s="3"/>
      <c r="J291" s="16"/>
      <c r="K291" s="23"/>
    </row>
    <row r="292" spans="2:11" x14ac:dyDescent="0.3">
      <c r="B292" s="3"/>
      <c r="D292" s="4"/>
      <c r="E292" s="1"/>
      <c r="F292" s="1"/>
      <c r="G292" s="1"/>
      <c r="H292" s="1"/>
      <c r="I292" s="3"/>
      <c r="J292" s="16"/>
      <c r="K292" s="23"/>
    </row>
    <row r="293" spans="2:11" x14ac:dyDescent="0.3">
      <c r="B293" s="3"/>
      <c r="D293" s="4"/>
      <c r="E293" s="1"/>
      <c r="F293" s="1"/>
      <c r="G293" s="1"/>
      <c r="H293" s="1"/>
      <c r="I293" s="3"/>
      <c r="J293" s="16"/>
      <c r="K293" s="23"/>
    </row>
    <row r="294" spans="2:11" x14ac:dyDescent="0.3">
      <c r="B294" s="3"/>
      <c r="D294" s="4"/>
      <c r="E294" s="1"/>
      <c r="F294" s="1"/>
      <c r="G294" s="1"/>
      <c r="H294" s="1"/>
      <c r="I294" s="3"/>
      <c r="J294" s="16"/>
      <c r="K294" s="23"/>
    </row>
    <row r="295" spans="2:11" x14ac:dyDescent="0.3">
      <c r="B295" s="3"/>
      <c r="D295" s="4"/>
      <c r="E295" s="1"/>
      <c r="F295" s="1"/>
      <c r="G295" s="1"/>
      <c r="H295" s="1"/>
      <c r="I295" s="3"/>
      <c r="J295" s="16"/>
      <c r="K295" s="23"/>
    </row>
    <row r="296" spans="2:11" x14ac:dyDescent="0.3">
      <c r="B296" s="3"/>
      <c r="D296" s="4"/>
      <c r="E296" s="1"/>
      <c r="F296" s="1"/>
      <c r="G296" s="1"/>
      <c r="H296" s="1"/>
      <c r="I296" s="3"/>
      <c r="J296" s="16"/>
      <c r="K296" s="23"/>
    </row>
    <row r="297" spans="2:11" x14ac:dyDescent="0.3">
      <c r="B297" s="3"/>
      <c r="D297" s="4"/>
      <c r="E297" s="1"/>
      <c r="F297" s="1"/>
      <c r="G297" s="1"/>
      <c r="H297" s="1"/>
      <c r="I297" s="3"/>
      <c r="J297" s="16"/>
      <c r="K297" s="23"/>
    </row>
    <row r="298" spans="2:11" x14ac:dyDescent="0.3">
      <c r="B298" s="3"/>
      <c r="D298" s="4"/>
      <c r="E298" s="1"/>
      <c r="F298" s="1"/>
      <c r="G298" s="1"/>
      <c r="H298" s="1"/>
      <c r="I298" s="3"/>
      <c r="J298" s="16"/>
      <c r="K298" s="23"/>
    </row>
    <row r="299" spans="2:11" x14ac:dyDescent="0.3">
      <c r="B299" s="3"/>
      <c r="D299" s="4"/>
      <c r="E299" s="1"/>
      <c r="F299" s="1"/>
      <c r="G299" s="1"/>
      <c r="H299" s="1"/>
      <c r="I299" s="3"/>
      <c r="J299" s="16"/>
      <c r="K299" s="23"/>
    </row>
    <row r="300" spans="2:11" x14ac:dyDescent="0.3">
      <c r="B300" s="3"/>
      <c r="D300" s="4"/>
      <c r="E300" s="1"/>
      <c r="F300" s="1"/>
      <c r="G300" s="1"/>
      <c r="H300" s="1"/>
      <c r="I300" s="3"/>
      <c r="J300" s="16"/>
      <c r="K300" s="23"/>
    </row>
    <row r="301" spans="2:11" x14ac:dyDescent="0.3">
      <c r="B301" s="3"/>
      <c r="D301" s="4"/>
      <c r="E301" s="1"/>
      <c r="F301" s="1"/>
      <c r="G301" s="1"/>
      <c r="H301" s="1"/>
      <c r="I301" s="3"/>
      <c r="J301" s="16"/>
      <c r="K301" s="23"/>
    </row>
    <row r="302" spans="2:11" x14ac:dyDescent="0.3">
      <c r="B302" s="3"/>
      <c r="D302" s="4"/>
      <c r="E302" s="1"/>
      <c r="F302" s="1"/>
      <c r="G302" s="1"/>
      <c r="H302" s="1"/>
      <c r="I302" s="3"/>
      <c r="J302" s="16"/>
      <c r="K302" s="23"/>
    </row>
    <row r="303" spans="2:11" x14ac:dyDescent="0.3">
      <c r="B303" s="3"/>
      <c r="D303" s="4"/>
      <c r="E303" s="1"/>
      <c r="F303" s="1"/>
      <c r="G303" s="1"/>
      <c r="H303" s="1"/>
      <c r="I303" s="3"/>
      <c r="J303" s="16"/>
      <c r="K303" s="23"/>
    </row>
    <row r="304" spans="2:11" x14ac:dyDescent="0.3">
      <c r="B304" s="3"/>
      <c r="D304" s="4"/>
      <c r="E304" s="1"/>
      <c r="F304" s="1"/>
      <c r="G304" s="1"/>
      <c r="H304" s="1"/>
      <c r="I304" s="3"/>
      <c r="J304" s="16"/>
      <c r="K304" s="23"/>
    </row>
    <row r="305" spans="2:11" x14ac:dyDescent="0.3">
      <c r="B305" s="3"/>
      <c r="D305" s="4"/>
      <c r="E305" s="1"/>
      <c r="F305" s="1"/>
      <c r="G305" s="1"/>
      <c r="H305" s="1"/>
      <c r="I305" s="3"/>
      <c r="J305" s="16"/>
      <c r="K305" s="23"/>
    </row>
    <row r="306" spans="2:11" x14ac:dyDescent="0.3">
      <c r="B306" s="3"/>
      <c r="D306" s="4"/>
      <c r="E306" s="1"/>
      <c r="F306" s="1"/>
      <c r="G306" s="1"/>
      <c r="H306" s="1"/>
      <c r="I306" s="3"/>
      <c r="J306" s="16"/>
      <c r="K306" s="23"/>
    </row>
    <row r="307" spans="2:11" x14ac:dyDescent="0.3">
      <c r="B307" s="3"/>
      <c r="D307" s="4"/>
      <c r="E307" s="1"/>
      <c r="F307" s="1"/>
      <c r="G307" s="1"/>
      <c r="H307" s="1"/>
      <c r="I307" s="3"/>
      <c r="J307" s="16"/>
      <c r="K307" s="23"/>
    </row>
    <row r="308" spans="2:11" x14ac:dyDescent="0.3">
      <c r="B308" s="3"/>
      <c r="D308" s="4"/>
      <c r="E308" s="1"/>
      <c r="F308" s="1"/>
      <c r="G308" s="1"/>
      <c r="H308" s="1"/>
      <c r="I308" s="3"/>
      <c r="J308" s="16"/>
      <c r="K308" s="23"/>
    </row>
    <row r="309" spans="2:11" x14ac:dyDescent="0.3">
      <c r="B309" s="3"/>
      <c r="D309" s="4"/>
      <c r="E309" s="1"/>
      <c r="F309" s="1"/>
      <c r="G309" s="1"/>
      <c r="H309" s="1"/>
      <c r="I309" s="3"/>
      <c r="J309" s="16"/>
      <c r="K309" s="23"/>
    </row>
    <row r="310" spans="2:11" x14ac:dyDescent="0.3">
      <c r="B310" s="3"/>
      <c r="D310" s="4"/>
      <c r="E310" s="1"/>
      <c r="F310" s="1"/>
      <c r="G310" s="1"/>
      <c r="H310" s="1"/>
      <c r="I310" s="3"/>
      <c r="J310" s="16"/>
      <c r="K310" s="23"/>
    </row>
    <row r="311" spans="2:11" x14ac:dyDescent="0.3">
      <c r="B311" s="3"/>
      <c r="D311" s="4"/>
      <c r="E311" s="1"/>
      <c r="F311" s="1"/>
      <c r="G311" s="1"/>
      <c r="H311" s="1"/>
      <c r="I311" s="3"/>
      <c r="J311" s="16"/>
      <c r="K311" s="23"/>
    </row>
    <row r="312" spans="2:11" x14ac:dyDescent="0.3">
      <c r="B312" s="3"/>
      <c r="D312" s="4"/>
      <c r="E312" s="1"/>
      <c r="F312" s="1"/>
      <c r="G312" s="1"/>
      <c r="H312" s="1"/>
      <c r="I312" s="3"/>
      <c r="J312" s="16"/>
      <c r="K312" s="23"/>
    </row>
    <row r="313" spans="2:11" x14ac:dyDescent="0.3">
      <c r="B313" s="3"/>
      <c r="D313" s="4"/>
      <c r="E313" s="1"/>
      <c r="F313" s="1"/>
      <c r="G313" s="1"/>
      <c r="H313" s="1"/>
      <c r="I313" s="3"/>
      <c r="J313" s="16"/>
      <c r="K313" s="23"/>
    </row>
    <row r="314" spans="2:11" x14ac:dyDescent="0.3">
      <c r="B314" s="3"/>
      <c r="D314" s="4"/>
      <c r="E314" s="1"/>
      <c r="F314" s="1"/>
      <c r="G314" s="1"/>
      <c r="H314" s="1"/>
      <c r="I314" s="3"/>
      <c r="J314" s="16"/>
      <c r="K314" s="23"/>
    </row>
    <row r="315" spans="2:11" x14ac:dyDescent="0.3">
      <c r="B315" s="3"/>
      <c r="D315" s="4"/>
      <c r="E315" s="1"/>
      <c r="F315" s="1"/>
      <c r="G315" s="1"/>
      <c r="H315" s="1"/>
      <c r="I315" s="3"/>
      <c r="J315" s="16"/>
      <c r="K315" s="23"/>
    </row>
    <row r="316" spans="2:11" x14ac:dyDescent="0.3">
      <c r="B316" s="3"/>
      <c r="D316" s="4"/>
      <c r="E316" s="1"/>
      <c r="F316" s="1"/>
      <c r="G316" s="1"/>
      <c r="H316" s="1"/>
      <c r="I316" s="3"/>
      <c r="J316" s="16"/>
      <c r="K316" s="23"/>
    </row>
    <row r="317" spans="2:11" x14ac:dyDescent="0.3">
      <c r="B317" s="3"/>
      <c r="D317" s="4"/>
      <c r="E317" s="1"/>
      <c r="F317" s="1"/>
      <c r="G317" s="1"/>
      <c r="H317" s="1"/>
      <c r="I317" s="3"/>
      <c r="J317" s="16"/>
      <c r="K317" s="23"/>
    </row>
    <row r="318" spans="2:11" x14ac:dyDescent="0.3">
      <c r="B318" s="3"/>
      <c r="D318" s="4"/>
      <c r="E318" s="1"/>
      <c r="F318" s="1"/>
      <c r="G318" s="1"/>
      <c r="H318" s="1"/>
      <c r="I318" s="3"/>
      <c r="J318" s="16"/>
      <c r="K318" s="23"/>
    </row>
    <row r="319" spans="2:11" x14ac:dyDescent="0.3">
      <c r="B319" s="3"/>
      <c r="D319" s="4"/>
      <c r="E319" s="1"/>
      <c r="F319" s="1"/>
      <c r="G319" s="1"/>
      <c r="H319" s="1"/>
      <c r="I319" s="3"/>
      <c r="J319" s="16"/>
      <c r="K319" s="23"/>
    </row>
    <row r="320" spans="2:11" x14ac:dyDescent="0.3">
      <c r="B320" s="3"/>
      <c r="D320" s="4"/>
      <c r="E320" s="1"/>
      <c r="F320" s="1"/>
      <c r="G320" s="1"/>
      <c r="H320" s="1"/>
      <c r="I320" s="3"/>
      <c r="J320" s="16"/>
      <c r="K320" s="23"/>
    </row>
    <row r="321" spans="2:11" x14ac:dyDescent="0.3">
      <c r="B321" s="3"/>
      <c r="D321" s="4"/>
      <c r="E321" s="1"/>
      <c r="F321" s="1"/>
      <c r="G321" s="1"/>
      <c r="H321" s="1"/>
      <c r="I321" s="3"/>
      <c r="J321" s="16"/>
      <c r="K321" s="23"/>
    </row>
    <row r="322" spans="2:11" x14ac:dyDescent="0.3">
      <c r="B322" s="3"/>
      <c r="D322" s="4"/>
      <c r="E322" s="1"/>
      <c r="F322" s="1"/>
      <c r="G322" s="1"/>
      <c r="H322" s="1"/>
      <c r="I322" s="3"/>
      <c r="J322" s="16"/>
      <c r="K322" s="23"/>
    </row>
    <row r="323" spans="2:11" x14ac:dyDescent="0.3">
      <c r="B323" s="3"/>
      <c r="D323" s="4"/>
      <c r="E323" s="1"/>
      <c r="F323" s="1"/>
      <c r="G323" s="1"/>
      <c r="H323" s="1"/>
      <c r="I323" s="3"/>
      <c r="J323" s="16"/>
      <c r="K323" s="23"/>
    </row>
    <row r="324" spans="2:11" x14ac:dyDescent="0.3">
      <c r="B324" s="3"/>
      <c r="D324" s="4"/>
      <c r="E324" s="1"/>
      <c r="F324" s="1"/>
      <c r="G324" s="1"/>
      <c r="H324" s="1"/>
      <c r="I324" s="3"/>
      <c r="J324" s="16"/>
      <c r="K324" s="23"/>
    </row>
    <row r="325" spans="2:11" x14ac:dyDescent="0.3">
      <c r="B325" s="3"/>
      <c r="D325" s="4"/>
      <c r="E325" s="1"/>
      <c r="F325" s="1"/>
      <c r="G325" s="1"/>
      <c r="H325" s="1"/>
      <c r="I325" s="3"/>
      <c r="J325" s="16"/>
      <c r="K325" s="23"/>
    </row>
    <row r="326" spans="2:11" x14ac:dyDescent="0.3">
      <c r="B326" s="3"/>
      <c r="D326" s="4"/>
      <c r="E326" s="1"/>
      <c r="F326" s="1"/>
      <c r="G326" s="1"/>
      <c r="H326" s="1"/>
      <c r="I326" s="3"/>
      <c r="J326" s="16"/>
      <c r="K326" s="23"/>
    </row>
    <row r="327" spans="2:11" x14ac:dyDescent="0.3">
      <c r="B327" s="3"/>
      <c r="D327" s="4"/>
      <c r="E327" s="1"/>
      <c r="F327" s="1"/>
      <c r="G327" s="1"/>
      <c r="H327" s="1"/>
      <c r="I327" s="3"/>
      <c r="J327" s="16"/>
      <c r="K327" s="23"/>
    </row>
    <row r="328" spans="2:11" x14ac:dyDescent="0.3">
      <c r="B328" s="3"/>
      <c r="D328" s="4"/>
      <c r="E328" s="1"/>
      <c r="F328" s="1"/>
      <c r="G328" s="1"/>
      <c r="H328" s="1"/>
      <c r="I328" s="3"/>
      <c r="J328" s="16"/>
      <c r="K328" s="23"/>
    </row>
    <row r="329" spans="2:11" x14ac:dyDescent="0.3">
      <c r="B329" s="3"/>
      <c r="D329" s="4"/>
      <c r="E329" s="1"/>
      <c r="F329" s="1"/>
      <c r="G329" s="1"/>
      <c r="H329" s="1"/>
      <c r="I329" s="3"/>
      <c r="J329" s="16"/>
      <c r="K329" s="23"/>
    </row>
    <row r="330" spans="2:11" x14ac:dyDescent="0.3">
      <c r="B330" s="3"/>
      <c r="D330" s="4"/>
      <c r="E330" s="1"/>
      <c r="F330" s="1"/>
      <c r="G330" s="1"/>
      <c r="H330" s="1"/>
      <c r="I330" s="3"/>
      <c r="J330" s="16"/>
      <c r="K330" s="23"/>
    </row>
    <row r="331" spans="2:11" x14ac:dyDescent="0.3">
      <c r="B331" s="3"/>
      <c r="D331" s="4"/>
      <c r="E331" s="1"/>
      <c r="F331" s="1"/>
      <c r="G331" s="1"/>
      <c r="H331" s="1"/>
      <c r="I331" s="3"/>
      <c r="J331" s="16"/>
      <c r="K331" s="23"/>
    </row>
    <row r="332" spans="2:11" x14ac:dyDescent="0.3">
      <c r="B332" s="3"/>
      <c r="D332" s="4"/>
      <c r="E332" s="1"/>
      <c r="F332" s="1"/>
      <c r="G332" s="1"/>
      <c r="H332" s="1"/>
      <c r="I332" s="3"/>
      <c r="J332" s="16"/>
      <c r="K332" s="23"/>
    </row>
    <row r="333" spans="2:11" x14ac:dyDescent="0.3">
      <c r="B333" s="3"/>
      <c r="D333" s="4"/>
      <c r="E333" s="1"/>
      <c r="F333" s="1"/>
      <c r="G333" s="1"/>
      <c r="H333" s="1"/>
      <c r="I333" s="3"/>
      <c r="J333" s="16"/>
      <c r="K333" s="23"/>
    </row>
    <row r="334" spans="2:11" x14ac:dyDescent="0.3">
      <c r="B334" s="3"/>
      <c r="D334" s="4"/>
      <c r="E334" s="1"/>
      <c r="F334" s="1"/>
      <c r="G334" s="1"/>
      <c r="H334" s="1"/>
      <c r="I334" s="3"/>
      <c r="J334" s="16"/>
      <c r="K334" s="23"/>
    </row>
    <row r="335" spans="2:11" x14ac:dyDescent="0.3">
      <c r="B335" s="3"/>
      <c r="D335" s="4"/>
      <c r="E335" s="1"/>
      <c r="F335" s="1"/>
      <c r="G335" s="1"/>
      <c r="H335" s="1"/>
      <c r="I335" s="3"/>
      <c r="J335" s="16"/>
      <c r="K335" s="23"/>
    </row>
    <row r="336" spans="2:11" x14ac:dyDescent="0.3">
      <c r="B336" s="3"/>
      <c r="D336" s="4"/>
      <c r="E336" s="1"/>
      <c r="F336" s="1"/>
      <c r="G336" s="1"/>
      <c r="H336" s="1"/>
      <c r="I336" s="3"/>
      <c r="J336" s="16"/>
      <c r="K336" s="23"/>
    </row>
    <row r="337" spans="2:11" x14ac:dyDescent="0.3">
      <c r="B337" s="3"/>
      <c r="D337" s="4"/>
      <c r="E337" s="1"/>
      <c r="F337" s="1"/>
      <c r="G337" s="1"/>
      <c r="H337" s="1"/>
      <c r="I337" s="3"/>
      <c r="J337" s="16"/>
      <c r="K337" s="23"/>
    </row>
    <row r="338" spans="2:11" x14ac:dyDescent="0.3">
      <c r="B338" s="3"/>
      <c r="D338" s="4"/>
      <c r="E338" s="1"/>
      <c r="F338" s="1"/>
      <c r="G338" s="1"/>
      <c r="H338" s="1"/>
      <c r="I338" s="3"/>
      <c r="J338" s="16"/>
      <c r="K338" s="23"/>
    </row>
    <row r="339" spans="2:11" x14ac:dyDescent="0.3">
      <c r="B339" s="3"/>
      <c r="D339" s="4"/>
      <c r="E339" s="1"/>
      <c r="F339" s="1"/>
      <c r="G339" s="1"/>
      <c r="H339" s="1"/>
      <c r="I339" s="3"/>
      <c r="J339" s="16"/>
      <c r="K339" s="23"/>
    </row>
    <row r="340" spans="2:11" x14ac:dyDescent="0.3">
      <c r="B340" s="3"/>
      <c r="D340" s="4"/>
      <c r="E340" s="1"/>
      <c r="F340" s="1"/>
      <c r="G340" s="1"/>
      <c r="H340" s="1"/>
      <c r="I340" s="3"/>
      <c r="J340" s="16"/>
      <c r="K340" s="23"/>
    </row>
    <row r="341" spans="2:11" x14ac:dyDescent="0.3">
      <c r="B341" s="3"/>
      <c r="D341" s="4"/>
      <c r="E341" s="1"/>
      <c r="F341" s="1"/>
      <c r="G341" s="1"/>
      <c r="H341" s="1"/>
      <c r="I341" s="3"/>
      <c r="J341" s="16"/>
      <c r="K341" s="23"/>
    </row>
    <row r="342" spans="2:11" x14ac:dyDescent="0.3">
      <c r="B342" s="3"/>
      <c r="D342" s="4"/>
      <c r="E342" s="1"/>
      <c r="F342" s="1"/>
      <c r="G342" s="1"/>
      <c r="H342" s="1"/>
      <c r="I342" s="3"/>
      <c r="J342" s="16"/>
      <c r="K342" s="23"/>
    </row>
    <row r="343" spans="2:11" x14ac:dyDescent="0.3">
      <c r="B343" s="3"/>
      <c r="D343" s="4"/>
      <c r="E343" s="1"/>
      <c r="F343" s="1"/>
      <c r="G343" s="1"/>
      <c r="H343" s="1"/>
      <c r="I343" s="3"/>
      <c r="J343" s="16"/>
      <c r="K343" s="23"/>
    </row>
    <row r="344" spans="2:11" x14ac:dyDescent="0.3">
      <c r="B344" s="3"/>
      <c r="D344" s="4"/>
      <c r="E344" s="1"/>
      <c r="F344" s="1"/>
      <c r="G344" s="1"/>
      <c r="H344" s="1"/>
      <c r="I344" s="3"/>
      <c r="J344" s="16"/>
      <c r="K344" s="23"/>
    </row>
    <row r="345" spans="2:11" x14ac:dyDescent="0.3">
      <c r="B345" s="3"/>
      <c r="D345" s="4"/>
      <c r="E345" s="1"/>
      <c r="F345" s="1"/>
      <c r="G345" s="1"/>
      <c r="H345" s="1"/>
      <c r="I345" s="3"/>
      <c r="J345" s="16"/>
      <c r="K345" s="23"/>
    </row>
    <row r="346" spans="2:11" x14ac:dyDescent="0.3">
      <c r="B346" s="3"/>
      <c r="D346" s="4"/>
      <c r="E346" s="1"/>
      <c r="F346" s="1"/>
      <c r="G346" s="1"/>
      <c r="H346" s="1"/>
      <c r="I346" s="3"/>
      <c r="J346" s="16"/>
      <c r="K346" s="23"/>
    </row>
    <row r="347" spans="2:11" x14ac:dyDescent="0.3">
      <c r="B347" s="3"/>
      <c r="D347" s="4"/>
      <c r="E347" s="1"/>
      <c r="F347" s="1"/>
      <c r="G347" s="1"/>
      <c r="H347" s="1"/>
      <c r="I347" s="3"/>
      <c r="J347" s="16"/>
      <c r="K347" s="23"/>
    </row>
    <row r="348" spans="2:11" x14ac:dyDescent="0.3">
      <c r="B348" s="3"/>
      <c r="D348" s="4"/>
      <c r="E348" s="1"/>
      <c r="F348" s="1"/>
      <c r="G348" s="1"/>
      <c r="H348" s="1"/>
      <c r="I348" s="3"/>
      <c r="J348" s="16"/>
      <c r="K348" s="23"/>
    </row>
    <row r="349" spans="2:11" x14ac:dyDescent="0.3">
      <c r="B349" s="3"/>
      <c r="D349" s="4"/>
      <c r="E349" s="1"/>
      <c r="F349" s="1"/>
      <c r="G349" s="1"/>
      <c r="H349" s="1"/>
      <c r="I349" s="3"/>
      <c r="J349" s="16"/>
      <c r="K349" s="23"/>
    </row>
    <row r="350" spans="2:11" x14ac:dyDescent="0.3">
      <c r="B350" s="3"/>
      <c r="D350" s="4"/>
      <c r="E350" s="1"/>
      <c r="F350" s="1"/>
      <c r="G350" s="1"/>
      <c r="H350" s="1"/>
      <c r="I350" s="3"/>
      <c r="J350" s="16"/>
      <c r="K350" s="23"/>
    </row>
    <row r="351" spans="2:11" x14ac:dyDescent="0.3">
      <c r="B351" s="3"/>
      <c r="D351" s="4"/>
      <c r="E351" s="1"/>
      <c r="F351" s="1"/>
      <c r="G351" s="1"/>
      <c r="H351" s="1"/>
      <c r="I351" s="3"/>
      <c r="J351" s="16"/>
      <c r="K351" s="23"/>
    </row>
    <row r="352" spans="2:11" x14ac:dyDescent="0.3">
      <c r="B352" s="3"/>
      <c r="D352" s="4"/>
      <c r="E352" s="1"/>
      <c r="F352" s="1"/>
      <c r="G352" s="1"/>
      <c r="H352" s="1"/>
      <c r="I352" s="3"/>
      <c r="J352" s="16"/>
      <c r="K352" s="23"/>
    </row>
    <row r="353" spans="2:11" x14ac:dyDescent="0.3">
      <c r="B353" s="3"/>
      <c r="D353" s="4"/>
      <c r="E353" s="1"/>
      <c r="F353" s="1"/>
      <c r="G353" s="1"/>
      <c r="H353" s="1"/>
      <c r="I353" s="3"/>
      <c r="J353" s="16"/>
      <c r="K353" s="23"/>
    </row>
    <row r="356" spans="2:11" x14ac:dyDescent="0.3">
      <c r="B356" s="75" t="s">
        <v>259</v>
      </c>
      <c r="C356" s="75"/>
      <c r="D356" s="75"/>
      <c r="E356" s="75"/>
      <c r="F356" s="75"/>
      <c r="G356" s="75"/>
      <c r="H356" s="5"/>
      <c r="I356" s="5"/>
      <c r="J356" s="5"/>
      <c r="K356" s="7"/>
    </row>
    <row r="357" spans="2:11" x14ac:dyDescent="0.3">
      <c r="B357" s="3"/>
      <c r="H357"/>
      <c r="I357" s="3"/>
    </row>
    <row r="358" spans="2:11" x14ac:dyDescent="0.3">
      <c r="B358" s="6" t="s">
        <v>212</v>
      </c>
      <c r="C358" s="6" t="s">
        <v>214</v>
      </c>
      <c r="D358" s="5" t="s">
        <v>200</v>
      </c>
      <c r="H358"/>
      <c r="I358" s="6"/>
    </row>
    <row r="359" spans="2:11" x14ac:dyDescent="0.3">
      <c r="B359" s="3">
        <v>1</v>
      </c>
      <c r="C359" s="3">
        <v>464</v>
      </c>
      <c r="H359"/>
      <c r="I359" s="3"/>
    </row>
    <row r="360" spans="2:11" x14ac:dyDescent="0.3">
      <c r="B360" s="3">
        <f>+B359+1</f>
        <v>2</v>
      </c>
      <c r="C360" s="3">
        <v>306</v>
      </c>
      <c r="H360"/>
      <c r="I360" s="3"/>
    </row>
    <row r="361" spans="2:11" x14ac:dyDescent="0.3">
      <c r="B361" s="3">
        <f t="shared" ref="B361:B424" si="20">+B360+1</f>
        <v>3</v>
      </c>
      <c r="C361" s="3">
        <v>497</v>
      </c>
      <c r="H361"/>
      <c r="I361" s="3"/>
    </row>
    <row r="362" spans="2:11" x14ac:dyDescent="0.3">
      <c r="B362" s="3">
        <f t="shared" si="20"/>
        <v>4</v>
      </c>
      <c r="C362" s="3">
        <v>476</v>
      </c>
      <c r="H362"/>
      <c r="I362" s="3"/>
    </row>
    <row r="363" spans="2:11" x14ac:dyDescent="0.3">
      <c r="B363" s="3">
        <f t="shared" si="20"/>
        <v>5</v>
      </c>
      <c r="C363" s="3">
        <v>470</v>
      </c>
      <c r="H363"/>
      <c r="I363" s="3"/>
    </row>
    <row r="364" spans="2:11" x14ac:dyDescent="0.3">
      <c r="B364" s="3">
        <f t="shared" si="20"/>
        <v>6</v>
      </c>
      <c r="C364" s="3">
        <v>315</v>
      </c>
      <c r="H364"/>
      <c r="I364" s="3"/>
    </row>
    <row r="365" spans="2:11" x14ac:dyDescent="0.3">
      <c r="B365" s="3">
        <f t="shared" si="20"/>
        <v>7</v>
      </c>
      <c r="C365" s="3">
        <v>503</v>
      </c>
      <c r="H365"/>
      <c r="I365" s="3"/>
    </row>
    <row r="366" spans="2:11" x14ac:dyDescent="0.3">
      <c r="B366" s="3">
        <f t="shared" si="20"/>
        <v>8</v>
      </c>
      <c r="C366" s="3">
        <v>473</v>
      </c>
      <c r="H366"/>
      <c r="I366" s="3"/>
    </row>
    <row r="367" spans="2:11" x14ac:dyDescent="0.3">
      <c r="B367" s="3">
        <f t="shared" si="20"/>
        <v>9</v>
      </c>
      <c r="C367" s="3">
        <v>520</v>
      </c>
      <c r="H367"/>
      <c r="I367" s="3"/>
    </row>
    <row r="368" spans="2:11" x14ac:dyDescent="0.3">
      <c r="B368" s="3">
        <f t="shared" si="20"/>
        <v>10</v>
      </c>
      <c r="C368" s="3">
        <v>480</v>
      </c>
      <c r="H368"/>
      <c r="I368" s="3"/>
    </row>
    <row r="369" spans="2:9" customFormat="1" x14ac:dyDescent="0.3">
      <c r="B369" s="3">
        <f t="shared" si="20"/>
        <v>11</v>
      </c>
      <c r="C369" s="3">
        <v>478</v>
      </c>
      <c r="I369" s="3"/>
    </row>
    <row r="370" spans="2:9" customFormat="1" x14ac:dyDescent="0.3">
      <c r="B370" s="3">
        <f t="shared" si="20"/>
        <v>12</v>
      </c>
      <c r="C370" s="3">
        <v>515</v>
      </c>
      <c r="I370" s="3"/>
    </row>
    <row r="371" spans="2:9" customFormat="1" x14ac:dyDescent="0.3">
      <c r="B371" s="3">
        <f t="shared" si="20"/>
        <v>13</v>
      </c>
      <c r="C371" s="3">
        <v>468</v>
      </c>
      <c r="I371" s="3"/>
    </row>
    <row r="372" spans="2:9" customFormat="1" x14ac:dyDescent="0.3">
      <c r="B372" s="3">
        <f t="shared" si="20"/>
        <v>14</v>
      </c>
      <c r="C372" s="3">
        <v>311</v>
      </c>
      <c r="I372" s="3"/>
    </row>
    <row r="373" spans="2:9" customFormat="1" x14ac:dyDescent="0.3">
      <c r="B373" s="3">
        <f t="shared" si="20"/>
        <v>15</v>
      </c>
      <c r="C373" s="3">
        <v>496</v>
      </c>
      <c r="I373" s="3"/>
    </row>
    <row r="374" spans="2:9" customFormat="1" x14ac:dyDescent="0.3">
      <c r="B374" s="3">
        <f t="shared" si="20"/>
        <v>16</v>
      </c>
      <c r="C374" s="3">
        <v>509</v>
      </c>
      <c r="I374" s="3"/>
    </row>
    <row r="375" spans="2:9" customFormat="1" x14ac:dyDescent="0.3">
      <c r="B375" s="3">
        <f t="shared" si="20"/>
        <v>17</v>
      </c>
      <c r="C375" s="3">
        <v>490</v>
      </c>
      <c r="I375" s="3"/>
    </row>
    <row r="376" spans="2:9" customFormat="1" x14ac:dyDescent="0.3">
      <c r="B376" s="3">
        <f t="shared" si="20"/>
        <v>18</v>
      </c>
      <c r="C376" s="3">
        <v>312</v>
      </c>
      <c r="I376" s="3"/>
    </row>
    <row r="377" spans="2:9" customFormat="1" x14ac:dyDescent="0.3">
      <c r="B377" s="3">
        <f t="shared" si="20"/>
        <v>19</v>
      </c>
      <c r="C377" s="3">
        <v>483</v>
      </c>
      <c r="I377" s="3"/>
    </row>
    <row r="378" spans="2:9" customFormat="1" x14ac:dyDescent="0.3">
      <c r="B378" s="3">
        <f t="shared" si="20"/>
        <v>20</v>
      </c>
      <c r="C378" s="3">
        <v>507</v>
      </c>
      <c r="I378" s="3"/>
    </row>
    <row r="379" spans="2:9" customFormat="1" x14ac:dyDescent="0.3">
      <c r="B379" s="3">
        <f t="shared" si="20"/>
        <v>21</v>
      </c>
      <c r="C379" s="3">
        <v>310</v>
      </c>
      <c r="I379" s="3"/>
    </row>
    <row r="380" spans="2:9" customFormat="1" x14ac:dyDescent="0.3">
      <c r="B380" s="3">
        <f t="shared" si="20"/>
        <v>22</v>
      </c>
      <c r="C380" s="3">
        <v>501</v>
      </c>
      <c r="I380" s="3"/>
    </row>
    <row r="381" spans="2:9" customFormat="1" x14ac:dyDescent="0.3">
      <c r="B381" s="3">
        <f t="shared" si="20"/>
        <v>23</v>
      </c>
      <c r="C381" s="3">
        <v>522</v>
      </c>
      <c r="I381" s="3"/>
    </row>
    <row r="382" spans="2:9" customFormat="1" x14ac:dyDescent="0.3">
      <c r="B382" s="3">
        <f t="shared" si="20"/>
        <v>24</v>
      </c>
      <c r="C382" s="3">
        <v>493</v>
      </c>
      <c r="E382" t="s">
        <v>1392</v>
      </c>
      <c r="I382" s="3"/>
    </row>
    <row r="383" spans="2:9" customFormat="1" x14ac:dyDescent="0.3">
      <c r="B383" s="3">
        <f t="shared" si="20"/>
        <v>25</v>
      </c>
      <c r="C383" s="3">
        <v>489</v>
      </c>
      <c r="I383" s="3"/>
    </row>
    <row r="384" spans="2:9" customFormat="1" x14ac:dyDescent="0.3">
      <c r="B384" s="3">
        <f t="shared" si="20"/>
        <v>26</v>
      </c>
      <c r="C384" s="3">
        <v>532</v>
      </c>
      <c r="I384" s="3"/>
    </row>
    <row r="385" spans="2:9" customFormat="1" x14ac:dyDescent="0.3">
      <c r="B385" s="3">
        <f t="shared" si="20"/>
        <v>27</v>
      </c>
      <c r="C385" s="3">
        <v>505</v>
      </c>
      <c r="I385" s="3"/>
    </row>
    <row r="386" spans="2:9" customFormat="1" x14ac:dyDescent="0.3">
      <c r="B386" s="3">
        <f t="shared" si="20"/>
        <v>28</v>
      </c>
      <c r="C386" s="3">
        <v>535</v>
      </c>
      <c r="I386" s="3"/>
    </row>
    <row r="387" spans="2:9" customFormat="1" x14ac:dyDescent="0.3">
      <c r="B387" s="62">
        <f t="shared" si="20"/>
        <v>29</v>
      </c>
      <c r="C387" s="62">
        <v>498</v>
      </c>
      <c r="I387" s="3"/>
    </row>
    <row r="388" spans="2:9" customFormat="1" x14ac:dyDescent="0.3">
      <c r="B388" s="62">
        <f t="shared" si="20"/>
        <v>30</v>
      </c>
      <c r="C388" s="62">
        <v>514</v>
      </c>
      <c r="E388" t="s">
        <v>1395</v>
      </c>
      <c r="I388" s="3"/>
    </row>
    <row r="389" spans="2:9" customFormat="1" x14ac:dyDescent="0.3">
      <c r="B389" s="3">
        <f t="shared" si="20"/>
        <v>31</v>
      </c>
      <c r="C389" s="3">
        <v>308</v>
      </c>
      <c r="I389" s="3"/>
    </row>
    <row r="390" spans="2:9" customFormat="1" x14ac:dyDescent="0.3">
      <c r="B390" s="3">
        <f t="shared" si="20"/>
        <v>32</v>
      </c>
      <c r="C390" s="3">
        <v>536</v>
      </c>
      <c r="I390" s="3"/>
    </row>
    <row r="391" spans="2:9" customFormat="1" x14ac:dyDescent="0.3">
      <c r="B391" s="3">
        <f t="shared" si="20"/>
        <v>33</v>
      </c>
      <c r="C391" s="3">
        <v>528</v>
      </c>
      <c r="I391" s="3"/>
    </row>
    <row r="392" spans="2:9" customFormat="1" x14ac:dyDescent="0.3">
      <c r="B392" s="3">
        <f t="shared" si="20"/>
        <v>34</v>
      </c>
      <c r="C392" s="3">
        <v>517</v>
      </c>
      <c r="I392" s="3"/>
    </row>
    <row r="393" spans="2:9" customFormat="1" x14ac:dyDescent="0.3">
      <c r="B393" s="3">
        <f t="shared" si="20"/>
        <v>35</v>
      </c>
      <c r="C393" s="3">
        <v>525</v>
      </c>
      <c r="I393" s="3"/>
    </row>
    <row r="394" spans="2:9" customFormat="1" x14ac:dyDescent="0.3">
      <c r="B394" s="3">
        <f t="shared" si="20"/>
        <v>36</v>
      </c>
      <c r="C394" s="3">
        <v>524</v>
      </c>
      <c r="I394" s="3"/>
    </row>
    <row r="395" spans="2:9" customFormat="1" x14ac:dyDescent="0.3">
      <c r="B395" s="3">
        <f t="shared" si="20"/>
        <v>37</v>
      </c>
      <c r="C395" s="3">
        <v>487</v>
      </c>
      <c r="I395" s="3"/>
    </row>
    <row r="396" spans="2:9" customFormat="1" x14ac:dyDescent="0.3">
      <c r="B396" s="3">
        <f t="shared" si="20"/>
        <v>38</v>
      </c>
      <c r="C396" s="3">
        <v>519</v>
      </c>
      <c r="I396" s="3"/>
    </row>
    <row r="397" spans="2:9" customFormat="1" x14ac:dyDescent="0.3">
      <c r="B397" s="3">
        <f t="shared" si="20"/>
        <v>39</v>
      </c>
      <c r="C397" s="3">
        <v>485</v>
      </c>
      <c r="I397" s="3"/>
    </row>
    <row r="398" spans="2:9" customFormat="1" x14ac:dyDescent="0.3">
      <c r="B398" s="3">
        <f t="shared" si="20"/>
        <v>40</v>
      </c>
      <c r="C398" s="3">
        <v>537</v>
      </c>
      <c r="I398" s="3"/>
    </row>
    <row r="399" spans="2:9" customFormat="1" x14ac:dyDescent="0.3">
      <c r="B399" s="3">
        <f t="shared" si="20"/>
        <v>41</v>
      </c>
      <c r="C399" s="3">
        <v>494</v>
      </c>
      <c r="I399" s="3"/>
    </row>
    <row r="400" spans="2:9" customFormat="1" x14ac:dyDescent="0.3">
      <c r="B400" s="3">
        <f t="shared" si="20"/>
        <v>42</v>
      </c>
      <c r="C400" s="3">
        <v>499</v>
      </c>
      <c r="I400" s="3"/>
    </row>
    <row r="401" spans="2:9" customFormat="1" x14ac:dyDescent="0.3">
      <c r="B401" s="3">
        <f t="shared" si="20"/>
        <v>43</v>
      </c>
      <c r="C401" s="3">
        <v>516</v>
      </c>
      <c r="I401" s="3"/>
    </row>
    <row r="402" spans="2:9" customFormat="1" x14ac:dyDescent="0.3">
      <c r="B402" s="3">
        <f t="shared" si="20"/>
        <v>44</v>
      </c>
      <c r="C402" s="3">
        <v>513</v>
      </c>
      <c r="I402" s="3"/>
    </row>
    <row r="403" spans="2:9" customFormat="1" x14ac:dyDescent="0.3">
      <c r="B403" s="3">
        <f t="shared" si="20"/>
        <v>45</v>
      </c>
      <c r="C403" s="3">
        <v>484</v>
      </c>
      <c r="I403" s="3"/>
    </row>
    <row r="404" spans="2:9" customFormat="1" x14ac:dyDescent="0.3">
      <c r="B404" s="3">
        <f t="shared" si="20"/>
        <v>46</v>
      </c>
      <c r="C404" s="3">
        <v>527</v>
      </c>
      <c r="I404" s="3"/>
    </row>
    <row r="405" spans="2:9" customFormat="1" x14ac:dyDescent="0.3">
      <c r="B405" s="3">
        <f t="shared" si="20"/>
        <v>47</v>
      </c>
      <c r="C405" s="3">
        <v>467</v>
      </c>
      <c r="I405" s="3"/>
    </row>
    <row r="406" spans="2:9" customFormat="1" x14ac:dyDescent="0.3">
      <c r="B406" s="3">
        <f t="shared" si="20"/>
        <v>48</v>
      </c>
      <c r="C406" s="3">
        <v>521</v>
      </c>
      <c r="I406" s="3"/>
    </row>
    <row r="407" spans="2:9" customFormat="1" x14ac:dyDescent="0.3">
      <c r="B407" s="3">
        <f t="shared" si="20"/>
        <v>49</v>
      </c>
      <c r="C407" s="3">
        <v>495</v>
      </c>
      <c r="I407" s="3"/>
    </row>
    <row r="408" spans="2:9" customFormat="1" x14ac:dyDescent="0.3">
      <c r="B408" s="3">
        <f t="shared" si="20"/>
        <v>50</v>
      </c>
      <c r="C408" s="3">
        <v>466</v>
      </c>
      <c r="I408" s="3"/>
    </row>
    <row r="409" spans="2:9" customFormat="1" x14ac:dyDescent="0.3">
      <c r="B409" s="3">
        <f t="shared" si="20"/>
        <v>51</v>
      </c>
      <c r="C409" s="3">
        <v>530</v>
      </c>
      <c r="I409" s="3"/>
    </row>
    <row r="410" spans="2:9" customFormat="1" x14ac:dyDescent="0.3">
      <c r="B410" s="3">
        <f t="shared" si="20"/>
        <v>52</v>
      </c>
      <c r="C410" s="3">
        <v>526</v>
      </c>
      <c r="I410" s="3"/>
    </row>
    <row r="411" spans="2:9" customFormat="1" x14ac:dyDescent="0.3">
      <c r="B411" s="3">
        <f t="shared" si="20"/>
        <v>53</v>
      </c>
      <c r="C411" s="3">
        <v>538</v>
      </c>
      <c r="I411" s="3"/>
    </row>
    <row r="412" spans="2:9" customFormat="1" x14ac:dyDescent="0.3">
      <c r="B412" s="3">
        <f t="shared" si="20"/>
        <v>54</v>
      </c>
      <c r="C412" s="3">
        <v>534</v>
      </c>
      <c r="I412" s="3"/>
    </row>
    <row r="413" spans="2:9" customFormat="1" x14ac:dyDescent="0.3">
      <c r="B413" s="3">
        <f t="shared" si="20"/>
        <v>55</v>
      </c>
      <c r="C413" s="3">
        <v>502</v>
      </c>
      <c r="I413" s="3"/>
    </row>
    <row r="414" spans="2:9" customFormat="1" x14ac:dyDescent="0.3">
      <c r="B414" s="3">
        <f t="shared" si="20"/>
        <v>56</v>
      </c>
      <c r="C414" s="3">
        <v>529</v>
      </c>
      <c r="I414" s="3"/>
    </row>
    <row r="415" spans="2:9" customFormat="1" x14ac:dyDescent="0.3">
      <c r="B415" s="3">
        <f t="shared" si="20"/>
        <v>57</v>
      </c>
      <c r="C415" s="3">
        <v>491</v>
      </c>
      <c r="I415" s="3"/>
    </row>
    <row r="416" spans="2:9" customFormat="1" x14ac:dyDescent="0.3">
      <c r="B416" s="3">
        <f t="shared" si="20"/>
        <v>58</v>
      </c>
      <c r="C416" s="3">
        <v>186</v>
      </c>
      <c r="I416" s="3"/>
    </row>
    <row r="417" spans="2:9" customFormat="1" x14ac:dyDescent="0.3">
      <c r="B417" s="3">
        <f t="shared" si="20"/>
        <v>59</v>
      </c>
      <c r="C417" s="3">
        <v>465</v>
      </c>
      <c r="I417" s="3"/>
    </row>
    <row r="418" spans="2:9" customFormat="1" x14ac:dyDescent="0.3">
      <c r="B418" s="3">
        <f t="shared" si="20"/>
        <v>60</v>
      </c>
      <c r="C418" s="3"/>
      <c r="I418" s="3"/>
    </row>
    <row r="419" spans="2:9" customFormat="1" x14ac:dyDescent="0.3">
      <c r="B419" s="3">
        <f t="shared" si="20"/>
        <v>61</v>
      </c>
      <c r="C419" s="3"/>
      <c r="I419" s="3"/>
    </row>
    <row r="420" spans="2:9" customFormat="1" x14ac:dyDescent="0.3">
      <c r="B420" s="3">
        <f t="shared" si="20"/>
        <v>62</v>
      </c>
      <c r="C420" s="3"/>
      <c r="I420" s="3"/>
    </row>
    <row r="421" spans="2:9" customFormat="1" x14ac:dyDescent="0.3">
      <c r="B421" s="3">
        <f t="shared" si="20"/>
        <v>63</v>
      </c>
      <c r="C421" s="3"/>
      <c r="I421" s="3"/>
    </row>
    <row r="422" spans="2:9" customFormat="1" x14ac:dyDescent="0.3">
      <c r="B422" s="3">
        <f t="shared" si="20"/>
        <v>64</v>
      </c>
      <c r="C422" s="3"/>
      <c r="I422" s="3"/>
    </row>
    <row r="423" spans="2:9" customFormat="1" x14ac:dyDescent="0.3">
      <c r="B423" s="3">
        <f t="shared" si="20"/>
        <v>65</v>
      </c>
      <c r="C423" s="3"/>
      <c r="I423" s="3"/>
    </row>
    <row r="424" spans="2:9" customFormat="1" x14ac:dyDescent="0.3">
      <c r="B424" s="3">
        <f t="shared" si="20"/>
        <v>66</v>
      </c>
      <c r="C424" s="3"/>
      <c r="I424" s="3"/>
    </row>
    <row r="425" spans="2:9" customFormat="1" x14ac:dyDescent="0.3">
      <c r="B425" s="3">
        <f t="shared" ref="B425:B488" si="21">+B424+1</f>
        <v>67</v>
      </c>
      <c r="C425" s="3"/>
      <c r="I425" s="3"/>
    </row>
    <row r="426" spans="2:9" customFormat="1" x14ac:dyDescent="0.3">
      <c r="B426" s="3">
        <f t="shared" si="21"/>
        <v>68</v>
      </c>
      <c r="C426" s="3"/>
      <c r="I426" s="3"/>
    </row>
    <row r="427" spans="2:9" customFormat="1" x14ac:dyDescent="0.3">
      <c r="B427" s="3">
        <f t="shared" si="21"/>
        <v>69</v>
      </c>
      <c r="C427" s="3"/>
      <c r="I427" s="3"/>
    </row>
    <row r="428" spans="2:9" customFormat="1" x14ac:dyDescent="0.3">
      <c r="B428" s="3">
        <f t="shared" si="21"/>
        <v>70</v>
      </c>
      <c r="C428" s="3"/>
      <c r="I428" s="3"/>
    </row>
    <row r="429" spans="2:9" customFormat="1" x14ac:dyDescent="0.3">
      <c r="B429" s="3">
        <f t="shared" si="21"/>
        <v>71</v>
      </c>
      <c r="C429" s="3"/>
      <c r="I429" s="3"/>
    </row>
    <row r="430" spans="2:9" customFormat="1" x14ac:dyDescent="0.3">
      <c r="B430" s="3">
        <f t="shared" si="21"/>
        <v>72</v>
      </c>
      <c r="C430" s="3"/>
      <c r="I430" s="3"/>
    </row>
    <row r="431" spans="2:9" customFormat="1" x14ac:dyDescent="0.3">
      <c r="B431" s="3">
        <f t="shared" si="21"/>
        <v>73</v>
      </c>
      <c r="C431" s="3"/>
      <c r="I431" s="3"/>
    </row>
    <row r="432" spans="2:9" customFormat="1" x14ac:dyDescent="0.3">
      <c r="B432" s="3">
        <f t="shared" si="21"/>
        <v>74</v>
      </c>
      <c r="C432" s="3"/>
      <c r="I432" s="3"/>
    </row>
    <row r="433" spans="2:9" customFormat="1" x14ac:dyDescent="0.3">
      <c r="B433" s="3">
        <f t="shared" si="21"/>
        <v>75</v>
      </c>
      <c r="C433" s="3"/>
      <c r="I433" s="3"/>
    </row>
    <row r="434" spans="2:9" customFormat="1" x14ac:dyDescent="0.3">
      <c r="B434" s="3">
        <f t="shared" si="21"/>
        <v>76</v>
      </c>
      <c r="C434" s="3"/>
      <c r="I434" s="3"/>
    </row>
    <row r="435" spans="2:9" customFormat="1" x14ac:dyDescent="0.3">
      <c r="B435" s="3">
        <f t="shared" si="21"/>
        <v>77</v>
      </c>
      <c r="C435" s="3"/>
      <c r="I435" s="3"/>
    </row>
    <row r="436" spans="2:9" customFormat="1" x14ac:dyDescent="0.3">
      <c r="B436" s="3">
        <f t="shared" si="21"/>
        <v>78</v>
      </c>
      <c r="C436" s="3"/>
      <c r="I436" s="3"/>
    </row>
    <row r="437" spans="2:9" customFormat="1" x14ac:dyDescent="0.3">
      <c r="B437" s="3">
        <f t="shared" si="21"/>
        <v>79</v>
      </c>
      <c r="C437" s="3"/>
      <c r="I437" s="3"/>
    </row>
    <row r="438" spans="2:9" customFormat="1" x14ac:dyDescent="0.3">
      <c r="B438" s="3">
        <f t="shared" si="21"/>
        <v>80</v>
      </c>
      <c r="C438" s="3"/>
      <c r="I438" s="3"/>
    </row>
    <row r="439" spans="2:9" customFormat="1" x14ac:dyDescent="0.3">
      <c r="B439" s="3">
        <f t="shared" si="21"/>
        <v>81</v>
      </c>
      <c r="C439" s="3"/>
      <c r="I439" s="3"/>
    </row>
    <row r="440" spans="2:9" customFormat="1" x14ac:dyDescent="0.3">
      <c r="B440" s="3">
        <f t="shared" si="21"/>
        <v>82</v>
      </c>
      <c r="C440" s="3"/>
      <c r="I440" s="3"/>
    </row>
    <row r="441" spans="2:9" customFormat="1" x14ac:dyDescent="0.3">
      <c r="B441" s="3">
        <f t="shared" si="21"/>
        <v>83</v>
      </c>
      <c r="C441" s="3"/>
      <c r="I441" s="3"/>
    </row>
    <row r="442" spans="2:9" customFormat="1" x14ac:dyDescent="0.3">
      <c r="B442" s="3">
        <f t="shared" si="21"/>
        <v>84</v>
      </c>
      <c r="C442" s="3"/>
      <c r="I442" s="3"/>
    </row>
    <row r="443" spans="2:9" customFormat="1" x14ac:dyDescent="0.3">
      <c r="B443" s="3">
        <f t="shared" si="21"/>
        <v>85</v>
      </c>
      <c r="C443" s="3"/>
      <c r="I443" s="3"/>
    </row>
    <row r="444" spans="2:9" customFormat="1" x14ac:dyDescent="0.3">
      <c r="B444" s="3">
        <f t="shared" si="21"/>
        <v>86</v>
      </c>
      <c r="C444" s="3"/>
      <c r="I444" s="3"/>
    </row>
    <row r="445" spans="2:9" customFormat="1" x14ac:dyDescent="0.3">
      <c r="B445" s="3">
        <f t="shared" si="21"/>
        <v>87</v>
      </c>
      <c r="C445" s="3"/>
      <c r="I445" s="3"/>
    </row>
    <row r="446" spans="2:9" customFormat="1" x14ac:dyDescent="0.3">
      <c r="B446" s="3">
        <f t="shared" si="21"/>
        <v>88</v>
      </c>
      <c r="C446" s="3"/>
      <c r="I446" s="3"/>
    </row>
    <row r="447" spans="2:9" customFormat="1" x14ac:dyDescent="0.3">
      <c r="B447" s="3">
        <f t="shared" si="21"/>
        <v>89</v>
      </c>
      <c r="C447" s="3"/>
      <c r="I447" s="3"/>
    </row>
    <row r="448" spans="2:9" customFormat="1" x14ac:dyDescent="0.3">
      <c r="B448" s="3">
        <f t="shared" si="21"/>
        <v>90</v>
      </c>
      <c r="C448" s="3"/>
      <c r="I448" s="3"/>
    </row>
    <row r="449" spans="2:9" customFormat="1" x14ac:dyDescent="0.3">
      <c r="B449" s="3">
        <f t="shared" si="21"/>
        <v>91</v>
      </c>
      <c r="C449" s="3"/>
      <c r="I449" s="3"/>
    </row>
    <row r="450" spans="2:9" customFormat="1" x14ac:dyDescent="0.3">
      <c r="B450" s="3">
        <f t="shared" si="21"/>
        <v>92</v>
      </c>
      <c r="C450" s="3"/>
      <c r="I450" s="3"/>
    </row>
    <row r="451" spans="2:9" customFormat="1" x14ac:dyDescent="0.3">
      <c r="B451" s="3">
        <f t="shared" si="21"/>
        <v>93</v>
      </c>
      <c r="C451" s="3"/>
      <c r="I451" s="3"/>
    </row>
    <row r="452" spans="2:9" customFormat="1" x14ac:dyDescent="0.3">
      <c r="B452" s="3">
        <f t="shared" si="21"/>
        <v>94</v>
      </c>
      <c r="C452" s="3"/>
      <c r="I452" s="3"/>
    </row>
    <row r="453" spans="2:9" customFormat="1" x14ac:dyDescent="0.3">
      <c r="B453" s="3">
        <f t="shared" si="21"/>
        <v>95</v>
      </c>
      <c r="C453" s="3"/>
      <c r="I453" s="3"/>
    </row>
    <row r="454" spans="2:9" customFormat="1" x14ac:dyDescent="0.3">
      <c r="B454" s="3">
        <f t="shared" si="21"/>
        <v>96</v>
      </c>
      <c r="C454" s="3"/>
      <c r="I454" s="3"/>
    </row>
    <row r="455" spans="2:9" customFormat="1" x14ac:dyDescent="0.3">
      <c r="B455" s="3">
        <f t="shared" si="21"/>
        <v>97</v>
      </c>
      <c r="C455" s="3"/>
      <c r="I455" s="3"/>
    </row>
    <row r="456" spans="2:9" customFormat="1" x14ac:dyDescent="0.3">
      <c r="B456" s="3">
        <f t="shared" si="21"/>
        <v>98</v>
      </c>
      <c r="C456" s="3"/>
      <c r="I456" s="3"/>
    </row>
    <row r="457" spans="2:9" customFormat="1" x14ac:dyDescent="0.3">
      <c r="B457" s="3">
        <f t="shared" si="21"/>
        <v>99</v>
      </c>
      <c r="C457" s="3"/>
      <c r="I457" s="3"/>
    </row>
    <row r="458" spans="2:9" customFormat="1" x14ac:dyDescent="0.3">
      <c r="B458" s="3">
        <f t="shared" si="21"/>
        <v>100</v>
      </c>
      <c r="C458" s="3"/>
      <c r="I458" s="3"/>
    </row>
    <row r="459" spans="2:9" customFormat="1" x14ac:dyDescent="0.3">
      <c r="B459" s="3">
        <f t="shared" si="21"/>
        <v>101</v>
      </c>
      <c r="C459" s="3"/>
      <c r="H459" s="3"/>
    </row>
    <row r="460" spans="2:9" customFormat="1" x14ac:dyDescent="0.3">
      <c r="B460" s="3">
        <f t="shared" si="21"/>
        <v>102</v>
      </c>
      <c r="C460" s="3"/>
      <c r="H460" s="3"/>
    </row>
    <row r="461" spans="2:9" customFormat="1" x14ac:dyDescent="0.3">
      <c r="B461" s="3">
        <f t="shared" si="21"/>
        <v>103</v>
      </c>
      <c r="C461" s="3"/>
      <c r="H461" s="3"/>
    </row>
    <row r="462" spans="2:9" customFormat="1" x14ac:dyDescent="0.3">
      <c r="B462" s="3">
        <f t="shared" si="21"/>
        <v>104</v>
      </c>
      <c r="C462" s="3"/>
      <c r="H462" s="3"/>
    </row>
    <row r="463" spans="2:9" customFormat="1" x14ac:dyDescent="0.3">
      <c r="B463" s="3">
        <f t="shared" si="21"/>
        <v>105</v>
      </c>
      <c r="C463" s="3"/>
      <c r="H463" s="3"/>
    </row>
    <row r="464" spans="2:9" customFormat="1" x14ac:dyDescent="0.3">
      <c r="B464" s="3">
        <f t="shared" si="21"/>
        <v>106</v>
      </c>
      <c r="C464" s="3"/>
      <c r="H464" s="3"/>
    </row>
    <row r="465" spans="2:3" customFormat="1" x14ac:dyDescent="0.3">
      <c r="B465" s="3">
        <f t="shared" si="21"/>
        <v>107</v>
      </c>
      <c r="C465" s="3"/>
    </row>
    <row r="466" spans="2:3" customFormat="1" x14ac:dyDescent="0.3">
      <c r="B466" s="3">
        <f t="shared" si="21"/>
        <v>108</v>
      </c>
      <c r="C466" s="3"/>
    </row>
    <row r="467" spans="2:3" customFormat="1" x14ac:dyDescent="0.3">
      <c r="B467" s="3">
        <f t="shared" si="21"/>
        <v>109</v>
      </c>
      <c r="C467" s="3"/>
    </row>
    <row r="468" spans="2:3" customFormat="1" x14ac:dyDescent="0.3">
      <c r="B468" s="3">
        <f t="shared" si="21"/>
        <v>110</v>
      </c>
      <c r="C468" s="3"/>
    </row>
    <row r="469" spans="2:3" customFormat="1" x14ac:dyDescent="0.3">
      <c r="B469" s="3">
        <f t="shared" si="21"/>
        <v>111</v>
      </c>
      <c r="C469" s="3"/>
    </row>
    <row r="470" spans="2:3" customFormat="1" x14ac:dyDescent="0.3">
      <c r="B470" s="3">
        <f t="shared" si="21"/>
        <v>112</v>
      </c>
      <c r="C470" s="3"/>
    </row>
    <row r="471" spans="2:3" customFormat="1" x14ac:dyDescent="0.3">
      <c r="B471" s="3">
        <f t="shared" si="21"/>
        <v>113</v>
      </c>
      <c r="C471" s="3"/>
    </row>
    <row r="472" spans="2:3" customFormat="1" x14ac:dyDescent="0.3">
      <c r="B472" s="3">
        <f t="shared" si="21"/>
        <v>114</v>
      </c>
      <c r="C472" s="3"/>
    </row>
    <row r="473" spans="2:3" customFormat="1" x14ac:dyDescent="0.3">
      <c r="B473" s="3">
        <f t="shared" si="21"/>
        <v>115</v>
      </c>
      <c r="C473" s="3"/>
    </row>
    <row r="474" spans="2:3" customFormat="1" x14ac:dyDescent="0.3">
      <c r="B474" s="3">
        <f t="shared" si="21"/>
        <v>116</v>
      </c>
      <c r="C474" s="3"/>
    </row>
    <row r="475" spans="2:3" customFormat="1" x14ac:dyDescent="0.3">
      <c r="B475" s="3">
        <f t="shared" si="21"/>
        <v>117</v>
      </c>
      <c r="C475" s="3"/>
    </row>
    <row r="476" spans="2:3" customFormat="1" x14ac:dyDescent="0.3">
      <c r="B476" s="3">
        <f t="shared" si="21"/>
        <v>118</v>
      </c>
      <c r="C476" s="3"/>
    </row>
    <row r="477" spans="2:3" customFormat="1" x14ac:dyDescent="0.3">
      <c r="B477" s="3">
        <f t="shared" si="21"/>
        <v>119</v>
      </c>
      <c r="C477" s="3"/>
    </row>
    <row r="478" spans="2:3" customFormat="1" x14ac:dyDescent="0.3">
      <c r="B478" s="3">
        <f t="shared" si="21"/>
        <v>120</v>
      </c>
      <c r="C478" s="3"/>
    </row>
    <row r="479" spans="2:3" customFormat="1" x14ac:dyDescent="0.3">
      <c r="B479" s="3">
        <f t="shared" si="21"/>
        <v>121</v>
      </c>
      <c r="C479" s="3"/>
    </row>
    <row r="480" spans="2:3" customFormat="1" x14ac:dyDescent="0.3">
      <c r="B480" s="3">
        <f t="shared" si="21"/>
        <v>122</v>
      </c>
      <c r="C480" s="3"/>
    </row>
    <row r="481" spans="2:2" customFormat="1" x14ac:dyDescent="0.3">
      <c r="B481" s="3">
        <f t="shared" si="21"/>
        <v>123</v>
      </c>
    </row>
    <row r="482" spans="2:2" customFormat="1" x14ac:dyDescent="0.3">
      <c r="B482" s="3">
        <f t="shared" si="21"/>
        <v>124</v>
      </c>
    </row>
    <row r="483" spans="2:2" customFormat="1" x14ac:dyDescent="0.3">
      <c r="B483" s="3">
        <f t="shared" si="21"/>
        <v>125</v>
      </c>
    </row>
    <row r="484" spans="2:2" customFormat="1" x14ac:dyDescent="0.3">
      <c r="B484" s="3">
        <f t="shared" si="21"/>
        <v>126</v>
      </c>
    </row>
    <row r="485" spans="2:2" customFormat="1" x14ac:dyDescent="0.3">
      <c r="B485" s="3">
        <f t="shared" si="21"/>
        <v>127</v>
      </c>
    </row>
    <row r="486" spans="2:2" customFormat="1" x14ac:dyDescent="0.3">
      <c r="B486" s="3">
        <f t="shared" si="21"/>
        <v>128</v>
      </c>
    </row>
    <row r="487" spans="2:2" customFormat="1" x14ac:dyDescent="0.3">
      <c r="B487" s="3">
        <f t="shared" si="21"/>
        <v>129</v>
      </c>
    </row>
    <row r="488" spans="2:2" customFormat="1" x14ac:dyDescent="0.3">
      <c r="B488" s="3">
        <f t="shared" si="21"/>
        <v>130</v>
      </c>
    </row>
    <row r="489" spans="2:2" customFormat="1" x14ac:dyDescent="0.3">
      <c r="B489" s="3">
        <f t="shared" ref="B489:B552" si="22">+B488+1</f>
        <v>131</v>
      </c>
    </row>
    <row r="490" spans="2:2" customFormat="1" x14ac:dyDescent="0.3">
      <c r="B490" s="3">
        <f t="shared" si="22"/>
        <v>132</v>
      </c>
    </row>
    <row r="491" spans="2:2" customFormat="1" x14ac:dyDescent="0.3">
      <c r="B491" s="3">
        <f t="shared" si="22"/>
        <v>133</v>
      </c>
    </row>
    <row r="492" spans="2:2" customFormat="1" x14ac:dyDescent="0.3">
      <c r="B492" s="3">
        <f t="shared" si="22"/>
        <v>134</v>
      </c>
    </row>
    <row r="493" spans="2:2" customFormat="1" x14ac:dyDescent="0.3">
      <c r="B493" s="3">
        <f t="shared" si="22"/>
        <v>135</v>
      </c>
    </row>
    <row r="494" spans="2:2" customFormat="1" x14ac:dyDescent="0.3">
      <c r="B494" s="3">
        <f t="shared" si="22"/>
        <v>136</v>
      </c>
    </row>
    <row r="495" spans="2:2" customFormat="1" x14ac:dyDescent="0.3">
      <c r="B495" s="3">
        <f t="shared" si="22"/>
        <v>137</v>
      </c>
    </row>
    <row r="496" spans="2:2" customFormat="1" x14ac:dyDescent="0.3">
      <c r="B496" s="3">
        <f t="shared" si="22"/>
        <v>138</v>
      </c>
    </row>
    <row r="497" spans="2:2" customFormat="1" x14ac:dyDescent="0.3">
      <c r="B497" s="3">
        <f t="shared" si="22"/>
        <v>139</v>
      </c>
    </row>
    <row r="498" spans="2:2" customFormat="1" x14ac:dyDescent="0.3">
      <c r="B498" s="3">
        <f t="shared" si="22"/>
        <v>140</v>
      </c>
    </row>
    <row r="499" spans="2:2" customFormat="1" x14ac:dyDescent="0.3">
      <c r="B499" s="3">
        <f t="shared" si="22"/>
        <v>141</v>
      </c>
    </row>
    <row r="500" spans="2:2" customFormat="1" x14ac:dyDescent="0.3">
      <c r="B500" s="3">
        <f t="shared" si="22"/>
        <v>142</v>
      </c>
    </row>
    <row r="501" spans="2:2" customFormat="1" x14ac:dyDescent="0.3">
      <c r="B501" s="3">
        <f t="shared" si="22"/>
        <v>143</v>
      </c>
    </row>
    <row r="502" spans="2:2" customFormat="1" x14ac:dyDescent="0.3">
      <c r="B502" s="3">
        <f t="shared" si="22"/>
        <v>144</v>
      </c>
    </row>
    <row r="503" spans="2:2" customFormat="1" x14ac:dyDescent="0.3">
      <c r="B503" s="3">
        <f t="shared" si="22"/>
        <v>145</v>
      </c>
    </row>
    <row r="504" spans="2:2" customFormat="1" x14ac:dyDescent="0.3">
      <c r="B504" s="3">
        <f t="shared" si="22"/>
        <v>146</v>
      </c>
    </row>
    <row r="505" spans="2:2" customFormat="1" x14ac:dyDescent="0.3">
      <c r="B505" s="3">
        <f t="shared" si="22"/>
        <v>147</v>
      </c>
    </row>
    <row r="506" spans="2:2" customFormat="1" x14ac:dyDescent="0.3">
      <c r="B506" s="3">
        <f t="shared" si="22"/>
        <v>148</v>
      </c>
    </row>
    <row r="507" spans="2:2" customFormat="1" x14ac:dyDescent="0.3">
      <c r="B507" s="3">
        <f t="shared" si="22"/>
        <v>149</v>
      </c>
    </row>
    <row r="508" spans="2:2" customFormat="1" x14ac:dyDescent="0.3">
      <c r="B508" s="3">
        <f t="shared" si="22"/>
        <v>150</v>
      </c>
    </row>
    <row r="509" spans="2:2" customFormat="1" x14ac:dyDescent="0.3">
      <c r="B509" s="3">
        <f t="shared" si="22"/>
        <v>151</v>
      </c>
    </row>
    <row r="510" spans="2:2" customFormat="1" x14ac:dyDescent="0.3">
      <c r="B510" s="3">
        <f t="shared" si="22"/>
        <v>152</v>
      </c>
    </row>
    <row r="511" spans="2:2" customFormat="1" x14ac:dyDescent="0.3">
      <c r="B511" s="3">
        <f t="shared" si="22"/>
        <v>153</v>
      </c>
    </row>
    <row r="512" spans="2:2" customFormat="1" x14ac:dyDescent="0.3">
      <c r="B512" s="3">
        <f t="shared" si="22"/>
        <v>154</v>
      </c>
    </row>
    <row r="513" spans="2:2" customFormat="1" x14ac:dyDescent="0.3">
      <c r="B513" s="3">
        <f t="shared" si="22"/>
        <v>155</v>
      </c>
    </row>
    <row r="514" spans="2:2" customFormat="1" x14ac:dyDescent="0.3">
      <c r="B514" s="3">
        <f t="shared" si="22"/>
        <v>156</v>
      </c>
    </row>
    <row r="515" spans="2:2" customFormat="1" x14ac:dyDescent="0.3">
      <c r="B515" s="3">
        <f t="shared" si="22"/>
        <v>157</v>
      </c>
    </row>
    <row r="516" spans="2:2" customFormat="1" x14ac:dyDescent="0.3">
      <c r="B516" s="3">
        <f t="shared" si="22"/>
        <v>158</v>
      </c>
    </row>
    <row r="517" spans="2:2" customFormat="1" x14ac:dyDescent="0.3">
      <c r="B517" s="3">
        <f t="shared" si="22"/>
        <v>159</v>
      </c>
    </row>
    <row r="518" spans="2:2" customFormat="1" x14ac:dyDescent="0.3">
      <c r="B518" s="3">
        <f t="shared" si="22"/>
        <v>160</v>
      </c>
    </row>
    <row r="519" spans="2:2" customFormat="1" x14ac:dyDescent="0.3">
      <c r="B519" s="3">
        <f t="shared" si="22"/>
        <v>161</v>
      </c>
    </row>
    <row r="520" spans="2:2" customFormat="1" x14ac:dyDescent="0.3">
      <c r="B520" s="3">
        <f t="shared" si="22"/>
        <v>162</v>
      </c>
    </row>
    <row r="521" spans="2:2" customFormat="1" x14ac:dyDescent="0.3">
      <c r="B521" s="3">
        <f t="shared" si="22"/>
        <v>163</v>
      </c>
    </row>
    <row r="522" spans="2:2" customFormat="1" x14ac:dyDescent="0.3">
      <c r="B522" s="3">
        <f t="shared" si="22"/>
        <v>164</v>
      </c>
    </row>
    <row r="523" spans="2:2" customFormat="1" x14ac:dyDescent="0.3">
      <c r="B523" s="3">
        <f t="shared" si="22"/>
        <v>165</v>
      </c>
    </row>
    <row r="524" spans="2:2" customFormat="1" x14ac:dyDescent="0.3">
      <c r="B524" s="3">
        <f t="shared" si="22"/>
        <v>166</v>
      </c>
    </row>
    <row r="525" spans="2:2" customFormat="1" x14ac:dyDescent="0.3">
      <c r="B525" s="3">
        <f t="shared" si="22"/>
        <v>167</v>
      </c>
    </row>
    <row r="526" spans="2:2" customFormat="1" x14ac:dyDescent="0.3">
      <c r="B526" s="3">
        <f t="shared" si="22"/>
        <v>168</v>
      </c>
    </row>
    <row r="527" spans="2:2" customFormat="1" x14ac:dyDescent="0.3">
      <c r="B527" s="3">
        <f t="shared" si="22"/>
        <v>169</v>
      </c>
    </row>
    <row r="528" spans="2:2" customFormat="1" x14ac:dyDescent="0.3">
      <c r="B528" s="3">
        <f t="shared" si="22"/>
        <v>170</v>
      </c>
    </row>
    <row r="529" spans="2:2" customFormat="1" x14ac:dyDescent="0.3">
      <c r="B529" s="3">
        <f t="shared" si="22"/>
        <v>171</v>
      </c>
    </row>
    <row r="530" spans="2:2" customFormat="1" x14ac:dyDescent="0.3">
      <c r="B530" s="3">
        <f t="shared" si="22"/>
        <v>172</v>
      </c>
    </row>
    <row r="531" spans="2:2" customFormat="1" x14ac:dyDescent="0.3">
      <c r="B531" s="3">
        <f t="shared" si="22"/>
        <v>173</v>
      </c>
    </row>
    <row r="532" spans="2:2" customFormat="1" x14ac:dyDescent="0.3">
      <c r="B532" s="3">
        <f t="shared" si="22"/>
        <v>174</v>
      </c>
    </row>
    <row r="533" spans="2:2" customFormat="1" x14ac:dyDescent="0.3">
      <c r="B533" s="3">
        <f t="shared" si="22"/>
        <v>175</v>
      </c>
    </row>
    <row r="534" spans="2:2" customFormat="1" x14ac:dyDescent="0.3">
      <c r="B534" s="3">
        <f t="shared" si="22"/>
        <v>176</v>
      </c>
    </row>
    <row r="535" spans="2:2" customFormat="1" x14ac:dyDescent="0.3">
      <c r="B535" s="3">
        <f t="shared" si="22"/>
        <v>177</v>
      </c>
    </row>
    <row r="536" spans="2:2" customFormat="1" x14ac:dyDescent="0.3">
      <c r="B536" s="3">
        <f t="shared" si="22"/>
        <v>178</v>
      </c>
    </row>
    <row r="537" spans="2:2" customFormat="1" x14ac:dyDescent="0.3">
      <c r="B537" s="3">
        <f t="shared" si="22"/>
        <v>179</v>
      </c>
    </row>
    <row r="538" spans="2:2" customFormat="1" x14ac:dyDescent="0.3">
      <c r="B538" s="3">
        <f t="shared" si="22"/>
        <v>180</v>
      </c>
    </row>
    <row r="539" spans="2:2" customFormat="1" x14ac:dyDescent="0.3">
      <c r="B539" s="3">
        <f t="shared" si="22"/>
        <v>181</v>
      </c>
    </row>
    <row r="540" spans="2:2" customFormat="1" x14ac:dyDescent="0.3">
      <c r="B540" s="3">
        <f t="shared" si="22"/>
        <v>182</v>
      </c>
    </row>
    <row r="541" spans="2:2" customFormat="1" x14ac:dyDescent="0.3">
      <c r="B541" s="3">
        <f t="shared" si="22"/>
        <v>183</v>
      </c>
    </row>
    <row r="542" spans="2:2" customFormat="1" x14ac:dyDescent="0.3">
      <c r="B542" s="3">
        <f t="shared" si="22"/>
        <v>184</v>
      </c>
    </row>
    <row r="543" spans="2:2" customFormat="1" x14ac:dyDescent="0.3">
      <c r="B543" s="3">
        <f t="shared" si="22"/>
        <v>185</v>
      </c>
    </row>
    <row r="544" spans="2:2" customFormat="1" x14ac:dyDescent="0.3">
      <c r="B544" s="3">
        <f t="shared" si="22"/>
        <v>186</v>
      </c>
    </row>
    <row r="545" spans="2:2" customFormat="1" x14ac:dyDescent="0.3">
      <c r="B545" s="3">
        <f t="shared" si="22"/>
        <v>187</v>
      </c>
    </row>
    <row r="546" spans="2:2" customFormat="1" x14ac:dyDescent="0.3">
      <c r="B546" s="3">
        <f t="shared" si="22"/>
        <v>188</v>
      </c>
    </row>
    <row r="547" spans="2:2" customFormat="1" x14ac:dyDescent="0.3">
      <c r="B547" s="3">
        <f t="shared" si="22"/>
        <v>189</v>
      </c>
    </row>
    <row r="548" spans="2:2" customFormat="1" x14ac:dyDescent="0.3">
      <c r="B548" s="3">
        <f t="shared" si="22"/>
        <v>190</v>
      </c>
    </row>
    <row r="549" spans="2:2" customFormat="1" x14ac:dyDescent="0.3">
      <c r="B549" s="3">
        <f t="shared" si="22"/>
        <v>191</v>
      </c>
    </row>
    <row r="550" spans="2:2" customFormat="1" x14ac:dyDescent="0.3">
      <c r="B550" s="3">
        <f t="shared" si="22"/>
        <v>192</v>
      </c>
    </row>
    <row r="551" spans="2:2" customFormat="1" x14ac:dyDescent="0.3">
      <c r="B551" s="3">
        <f t="shared" si="22"/>
        <v>193</v>
      </c>
    </row>
    <row r="552" spans="2:2" customFormat="1" x14ac:dyDescent="0.3">
      <c r="B552" s="3">
        <f t="shared" si="22"/>
        <v>194</v>
      </c>
    </row>
    <row r="553" spans="2:2" customFormat="1" x14ac:dyDescent="0.3">
      <c r="B553" s="3">
        <f t="shared" ref="B553:B616" si="23">+B552+1</f>
        <v>195</v>
      </c>
    </row>
    <row r="554" spans="2:2" customFormat="1" x14ac:dyDescent="0.3">
      <c r="B554" s="3">
        <f t="shared" si="23"/>
        <v>196</v>
      </c>
    </row>
    <row r="555" spans="2:2" customFormat="1" x14ac:dyDescent="0.3">
      <c r="B555" s="3">
        <f t="shared" si="23"/>
        <v>197</v>
      </c>
    </row>
    <row r="556" spans="2:2" customFormat="1" x14ac:dyDescent="0.3">
      <c r="B556" s="3">
        <f t="shared" si="23"/>
        <v>198</v>
      </c>
    </row>
    <row r="557" spans="2:2" customFormat="1" x14ac:dyDescent="0.3">
      <c r="B557" s="3">
        <f t="shared" si="23"/>
        <v>199</v>
      </c>
    </row>
    <row r="558" spans="2:2" customFormat="1" x14ac:dyDescent="0.3">
      <c r="B558" s="3">
        <f t="shared" si="23"/>
        <v>200</v>
      </c>
    </row>
    <row r="559" spans="2:2" customFormat="1" x14ac:dyDescent="0.3">
      <c r="B559" s="3">
        <f t="shared" si="23"/>
        <v>201</v>
      </c>
    </row>
    <row r="560" spans="2:2" customFormat="1" x14ac:dyDescent="0.3">
      <c r="B560" s="3">
        <f t="shared" si="23"/>
        <v>202</v>
      </c>
    </row>
    <row r="561" spans="2:2" customFormat="1" x14ac:dyDescent="0.3">
      <c r="B561" s="3">
        <f t="shared" si="23"/>
        <v>203</v>
      </c>
    </row>
    <row r="562" spans="2:2" customFormat="1" x14ac:dyDescent="0.3">
      <c r="B562" s="3">
        <f t="shared" si="23"/>
        <v>204</v>
      </c>
    </row>
    <row r="563" spans="2:2" customFormat="1" x14ac:dyDescent="0.3">
      <c r="B563" s="3">
        <f t="shared" si="23"/>
        <v>205</v>
      </c>
    </row>
    <row r="564" spans="2:2" customFormat="1" x14ac:dyDescent="0.3">
      <c r="B564" s="3">
        <f t="shared" si="23"/>
        <v>206</v>
      </c>
    </row>
    <row r="565" spans="2:2" customFormat="1" x14ac:dyDescent="0.3">
      <c r="B565" s="3">
        <f t="shared" si="23"/>
        <v>207</v>
      </c>
    </row>
    <row r="566" spans="2:2" customFormat="1" x14ac:dyDescent="0.3">
      <c r="B566" s="3">
        <f t="shared" si="23"/>
        <v>208</v>
      </c>
    </row>
    <row r="567" spans="2:2" customFormat="1" x14ac:dyDescent="0.3">
      <c r="B567" s="3">
        <f t="shared" si="23"/>
        <v>209</v>
      </c>
    </row>
    <row r="568" spans="2:2" customFormat="1" x14ac:dyDescent="0.3">
      <c r="B568" s="3">
        <f t="shared" si="23"/>
        <v>210</v>
      </c>
    </row>
    <row r="569" spans="2:2" customFormat="1" x14ac:dyDescent="0.3">
      <c r="B569" s="3">
        <f t="shared" si="23"/>
        <v>211</v>
      </c>
    </row>
    <row r="570" spans="2:2" customFormat="1" x14ac:dyDescent="0.3">
      <c r="B570" s="3">
        <f t="shared" si="23"/>
        <v>212</v>
      </c>
    </row>
    <row r="571" spans="2:2" customFormat="1" x14ac:dyDescent="0.3">
      <c r="B571" s="3">
        <f t="shared" si="23"/>
        <v>213</v>
      </c>
    </row>
    <row r="572" spans="2:2" customFormat="1" x14ac:dyDescent="0.3">
      <c r="B572" s="3">
        <f t="shared" si="23"/>
        <v>214</v>
      </c>
    </row>
    <row r="573" spans="2:2" customFormat="1" x14ac:dyDescent="0.3">
      <c r="B573" s="3">
        <f t="shared" si="23"/>
        <v>215</v>
      </c>
    </row>
    <row r="574" spans="2:2" customFormat="1" x14ac:dyDescent="0.3">
      <c r="B574" s="3">
        <f t="shared" si="23"/>
        <v>216</v>
      </c>
    </row>
    <row r="575" spans="2:2" customFormat="1" x14ac:dyDescent="0.3">
      <c r="B575" s="3">
        <f t="shared" si="23"/>
        <v>217</v>
      </c>
    </row>
    <row r="576" spans="2:2" customFormat="1" x14ac:dyDescent="0.3">
      <c r="B576" s="3">
        <f t="shared" si="23"/>
        <v>218</v>
      </c>
    </row>
    <row r="577" spans="2:2" customFormat="1" x14ac:dyDescent="0.3">
      <c r="B577" s="3">
        <f t="shared" si="23"/>
        <v>219</v>
      </c>
    </row>
    <row r="578" spans="2:2" customFormat="1" x14ac:dyDescent="0.3">
      <c r="B578" s="3">
        <f t="shared" si="23"/>
        <v>220</v>
      </c>
    </row>
    <row r="579" spans="2:2" customFormat="1" x14ac:dyDescent="0.3">
      <c r="B579" s="3">
        <f t="shared" si="23"/>
        <v>221</v>
      </c>
    </row>
    <row r="580" spans="2:2" customFormat="1" x14ac:dyDescent="0.3">
      <c r="B580" s="3">
        <f t="shared" si="23"/>
        <v>222</v>
      </c>
    </row>
    <row r="581" spans="2:2" customFormat="1" x14ac:dyDescent="0.3">
      <c r="B581" s="3">
        <f t="shared" si="23"/>
        <v>223</v>
      </c>
    </row>
    <row r="582" spans="2:2" customFormat="1" x14ac:dyDescent="0.3">
      <c r="B582" s="3">
        <f t="shared" si="23"/>
        <v>224</v>
      </c>
    </row>
    <row r="583" spans="2:2" customFormat="1" x14ac:dyDescent="0.3">
      <c r="B583" s="3">
        <f t="shared" si="23"/>
        <v>225</v>
      </c>
    </row>
    <row r="584" spans="2:2" customFormat="1" x14ac:dyDescent="0.3">
      <c r="B584" s="3">
        <f t="shared" si="23"/>
        <v>226</v>
      </c>
    </row>
    <row r="585" spans="2:2" customFormat="1" x14ac:dyDescent="0.3">
      <c r="B585" s="3">
        <f t="shared" si="23"/>
        <v>227</v>
      </c>
    </row>
    <row r="586" spans="2:2" customFormat="1" x14ac:dyDescent="0.3">
      <c r="B586" s="3">
        <f t="shared" si="23"/>
        <v>228</v>
      </c>
    </row>
    <row r="587" spans="2:2" customFormat="1" x14ac:dyDescent="0.3">
      <c r="B587" s="3">
        <f t="shared" si="23"/>
        <v>229</v>
      </c>
    </row>
    <row r="588" spans="2:2" customFormat="1" x14ac:dyDescent="0.3">
      <c r="B588" s="3">
        <f t="shared" si="23"/>
        <v>230</v>
      </c>
    </row>
    <row r="589" spans="2:2" customFormat="1" x14ac:dyDescent="0.3">
      <c r="B589" s="3">
        <f t="shared" si="23"/>
        <v>231</v>
      </c>
    </row>
    <row r="590" spans="2:2" customFormat="1" x14ac:dyDescent="0.3">
      <c r="B590" s="3">
        <f t="shared" si="23"/>
        <v>232</v>
      </c>
    </row>
    <row r="591" spans="2:2" customFormat="1" x14ac:dyDescent="0.3">
      <c r="B591" s="3">
        <f t="shared" si="23"/>
        <v>233</v>
      </c>
    </row>
    <row r="592" spans="2:2" customFormat="1" x14ac:dyDescent="0.3">
      <c r="B592" s="3">
        <f t="shared" si="23"/>
        <v>234</v>
      </c>
    </row>
    <row r="593" spans="2:2" customFormat="1" x14ac:dyDescent="0.3">
      <c r="B593" s="3">
        <f t="shared" si="23"/>
        <v>235</v>
      </c>
    </row>
    <row r="594" spans="2:2" customFormat="1" x14ac:dyDescent="0.3">
      <c r="B594" s="3">
        <f t="shared" si="23"/>
        <v>236</v>
      </c>
    </row>
    <row r="595" spans="2:2" customFormat="1" x14ac:dyDescent="0.3">
      <c r="B595" s="3">
        <f t="shared" si="23"/>
        <v>237</v>
      </c>
    </row>
    <row r="596" spans="2:2" customFormat="1" x14ac:dyDescent="0.3">
      <c r="B596" s="3">
        <f t="shared" si="23"/>
        <v>238</v>
      </c>
    </row>
    <row r="597" spans="2:2" customFormat="1" x14ac:dyDescent="0.3">
      <c r="B597" s="3">
        <f t="shared" si="23"/>
        <v>239</v>
      </c>
    </row>
    <row r="598" spans="2:2" customFormat="1" x14ac:dyDescent="0.3">
      <c r="B598" s="3">
        <f t="shared" si="23"/>
        <v>240</v>
      </c>
    </row>
    <row r="599" spans="2:2" customFormat="1" x14ac:dyDescent="0.3">
      <c r="B599" s="3">
        <f t="shared" si="23"/>
        <v>241</v>
      </c>
    </row>
    <row r="600" spans="2:2" customFormat="1" x14ac:dyDescent="0.3">
      <c r="B600" s="3">
        <f t="shared" si="23"/>
        <v>242</v>
      </c>
    </row>
    <row r="601" spans="2:2" customFormat="1" x14ac:dyDescent="0.3">
      <c r="B601" s="3">
        <f t="shared" si="23"/>
        <v>243</v>
      </c>
    </row>
    <row r="602" spans="2:2" customFormat="1" x14ac:dyDescent="0.3">
      <c r="B602" s="3">
        <f t="shared" si="23"/>
        <v>244</v>
      </c>
    </row>
    <row r="603" spans="2:2" customFormat="1" x14ac:dyDescent="0.3">
      <c r="B603" s="3">
        <f t="shared" si="23"/>
        <v>245</v>
      </c>
    </row>
    <row r="604" spans="2:2" customFormat="1" x14ac:dyDescent="0.3">
      <c r="B604" s="3">
        <f t="shared" si="23"/>
        <v>246</v>
      </c>
    </row>
    <row r="605" spans="2:2" customFormat="1" x14ac:dyDescent="0.3">
      <c r="B605" s="3">
        <f t="shared" si="23"/>
        <v>247</v>
      </c>
    </row>
    <row r="606" spans="2:2" customFormat="1" x14ac:dyDescent="0.3">
      <c r="B606" s="3">
        <f t="shared" si="23"/>
        <v>248</v>
      </c>
    </row>
    <row r="607" spans="2:2" customFormat="1" x14ac:dyDescent="0.3">
      <c r="B607" s="3">
        <f t="shared" si="23"/>
        <v>249</v>
      </c>
    </row>
    <row r="608" spans="2:2" customFormat="1" x14ac:dyDescent="0.3">
      <c r="B608" s="3">
        <f t="shared" si="23"/>
        <v>250</v>
      </c>
    </row>
    <row r="609" spans="2:2" customFormat="1" x14ac:dyDescent="0.3">
      <c r="B609" s="3">
        <f t="shared" si="23"/>
        <v>251</v>
      </c>
    </row>
    <row r="610" spans="2:2" customFormat="1" x14ac:dyDescent="0.3">
      <c r="B610" s="3">
        <f t="shared" si="23"/>
        <v>252</v>
      </c>
    </row>
    <row r="611" spans="2:2" customFormat="1" x14ac:dyDescent="0.3">
      <c r="B611" s="3">
        <f t="shared" si="23"/>
        <v>253</v>
      </c>
    </row>
    <row r="612" spans="2:2" customFormat="1" x14ac:dyDescent="0.3">
      <c r="B612" s="3">
        <f t="shared" si="23"/>
        <v>254</v>
      </c>
    </row>
    <row r="613" spans="2:2" customFormat="1" x14ac:dyDescent="0.3">
      <c r="B613" s="3">
        <f t="shared" si="23"/>
        <v>255</v>
      </c>
    </row>
    <row r="614" spans="2:2" customFormat="1" x14ac:dyDescent="0.3">
      <c r="B614" s="3">
        <f t="shared" si="23"/>
        <v>256</v>
      </c>
    </row>
    <row r="615" spans="2:2" customFormat="1" x14ac:dyDescent="0.3">
      <c r="B615" s="3">
        <f t="shared" si="23"/>
        <v>257</v>
      </c>
    </row>
    <row r="616" spans="2:2" customFormat="1" x14ac:dyDescent="0.3">
      <c r="B616" s="3">
        <f t="shared" si="23"/>
        <v>258</v>
      </c>
    </row>
    <row r="617" spans="2:2" customFormat="1" x14ac:dyDescent="0.3">
      <c r="B617" s="3">
        <f t="shared" ref="B617:B680" si="24">+B616+1</f>
        <v>259</v>
      </c>
    </row>
    <row r="618" spans="2:2" customFormat="1" x14ac:dyDescent="0.3">
      <c r="B618" s="3">
        <f t="shared" si="24"/>
        <v>260</v>
      </c>
    </row>
    <row r="619" spans="2:2" customFormat="1" x14ac:dyDescent="0.3">
      <c r="B619" s="3">
        <f t="shared" si="24"/>
        <v>261</v>
      </c>
    </row>
    <row r="620" spans="2:2" customFormat="1" x14ac:dyDescent="0.3">
      <c r="B620" s="3">
        <f t="shared" si="24"/>
        <v>262</v>
      </c>
    </row>
    <row r="621" spans="2:2" customFormat="1" x14ac:dyDescent="0.3">
      <c r="B621" s="3">
        <f t="shared" si="24"/>
        <v>263</v>
      </c>
    </row>
    <row r="622" spans="2:2" customFormat="1" x14ac:dyDescent="0.3">
      <c r="B622" s="3">
        <f t="shared" si="24"/>
        <v>264</v>
      </c>
    </row>
    <row r="623" spans="2:2" customFormat="1" x14ac:dyDescent="0.3">
      <c r="B623" s="3">
        <f t="shared" si="24"/>
        <v>265</v>
      </c>
    </row>
    <row r="624" spans="2:2" customFormat="1" x14ac:dyDescent="0.3">
      <c r="B624" s="3">
        <f t="shared" si="24"/>
        <v>266</v>
      </c>
    </row>
    <row r="625" spans="2:2" customFormat="1" x14ac:dyDescent="0.3">
      <c r="B625" s="3">
        <f t="shared" si="24"/>
        <v>267</v>
      </c>
    </row>
    <row r="626" spans="2:2" customFormat="1" x14ac:dyDescent="0.3">
      <c r="B626" s="3">
        <f t="shared" si="24"/>
        <v>268</v>
      </c>
    </row>
    <row r="627" spans="2:2" customFormat="1" x14ac:dyDescent="0.3">
      <c r="B627" s="3">
        <f t="shared" si="24"/>
        <v>269</v>
      </c>
    </row>
    <row r="628" spans="2:2" customFormat="1" x14ac:dyDescent="0.3">
      <c r="B628" s="3">
        <f t="shared" si="24"/>
        <v>270</v>
      </c>
    </row>
    <row r="629" spans="2:2" customFormat="1" x14ac:dyDescent="0.3">
      <c r="B629" s="3">
        <f t="shared" si="24"/>
        <v>271</v>
      </c>
    </row>
    <row r="630" spans="2:2" customFormat="1" x14ac:dyDescent="0.3">
      <c r="B630" s="3">
        <f t="shared" si="24"/>
        <v>272</v>
      </c>
    </row>
    <row r="631" spans="2:2" customFormat="1" x14ac:dyDescent="0.3">
      <c r="B631" s="3">
        <f t="shared" si="24"/>
        <v>273</v>
      </c>
    </row>
    <row r="632" spans="2:2" customFormat="1" x14ac:dyDescent="0.3">
      <c r="B632" s="3">
        <f t="shared" si="24"/>
        <v>274</v>
      </c>
    </row>
    <row r="633" spans="2:2" customFormat="1" x14ac:dyDescent="0.3">
      <c r="B633" s="3">
        <f t="shared" si="24"/>
        <v>275</v>
      </c>
    </row>
    <row r="634" spans="2:2" customFormat="1" x14ac:dyDescent="0.3">
      <c r="B634" s="3">
        <f t="shared" si="24"/>
        <v>276</v>
      </c>
    </row>
    <row r="635" spans="2:2" customFormat="1" x14ac:dyDescent="0.3">
      <c r="B635" s="3">
        <f t="shared" si="24"/>
        <v>277</v>
      </c>
    </row>
    <row r="636" spans="2:2" customFormat="1" x14ac:dyDescent="0.3">
      <c r="B636" s="3">
        <f t="shared" si="24"/>
        <v>278</v>
      </c>
    </row>
    <row r="637" spans="2:2" customFormat="1" x14ac:dyDescent="0.3">
      <c r="B637" s="3">
        <f t="shared" si="24"/>
        <v>279</v>
      </c>
    </row>
    <row r="638" spans="2:2" customFormat="1" x14ac:dyDescent="0.3">
      <c r="B638" s="3">
        <f t="shared" si="24"/>
        <v>280</v>
      </c>
    </row>
    <row r="639" spans="2:2" customFormat="1" x14ac:dyDescent="0.3">
      <c r="B639" s="3">
        <f t="shared" si="24"/>
        <v>281</v>
      </c>
    </row>
    <row r="640" spans="2:2" customFormat="1" x14ac:dyDescent="0.3">
      <c r="B640" s="3">
        <f t="shared" si="24"/>
        <v>282</v>
      </c>
    </row>
    <row r="641" spans="2:2" customFormat="1" x14ac:dyDescent="0.3">
      <c r="B641" s="3">
        <f t="shared" si="24"/>
        <v>283</v>
      </c>
    </row>
    <row r="642" spans="2:2" customFormat="1" x14ac:dyDescent="0.3">
      <c r="B642" s="3">
        <f t="shared" si="24"/>
        <v>284</v>
      </c>
    </row>
    <row r="643" spans="2:2" customFormat="1" x14ac:dyDescent="0.3">
      <c r="B643" s="3">
        <f t="shared" si="24"/>
        <v>285</v>
      </c>
    </row>
    <row r="644" spans="2:2" customFormat="1" x14ac:dyDescent="0.3">
      <c r="B644" s="3">
        <f t="shared" si="24"/>
        <v>286</v>
      </c>
    </row>
    <row r="645" spans="2:2" customFormat="1" x14ac:dyDescent="0.3">
      <c r="B645" s="3">
        <f t="shared" si="24"/>
        <v>287</v>
      </c>
    </row>
    <row r="646" spans="2:2" customFormat="1" x14ac:dyDescent="0.3">
      <c r="B646" s="3">
        <f t="shared" si="24"/>
        <v>288</v>
      </c>
    </row>
    <row r="647" spans="2:2" customFormat="1" x14ac:dyDescent="0.3">
      <c r="B647" s="3">
        <f t="shared" si="24"/>
        <v>289</v>
      </c>
    </row>
    <row r="648" spans="2:2" customFormat="1" x14ac:dyDescent="0.3">
      <c r="B648" s="3">
        <f t="shared" si="24"/>
        <v>290</v>
      </c>
    </row>
    <row r="649" spans="2:2" customFormat="1" x14ac:dyDescent="0.3">
      <c r="B649" s="3">
        <f t="shared" si="24"/>
        <v>291</v>
      </c>
    </row>
    <row r="650" spans="2:2" customFormat="1" x14ac:dyDescent="0.3">
      <c r="B650" s="3">
        <f t="shared" si="24"/>
        <v>292</v>
      </c>
    </row>
    <row r="651" spans="2:2" customFormat="1" x14ac:dyDescent="0.3">
      <c r="B651" s="3">
        <f t="shared" si="24"/>
        <v>293</v>
      </c>
    </row>
    <row r="652" spans="2:2" customFormat="1" x14ac:dyDescent="0.3">
      <c r="B652" s="3">
        <f t="shared" si="24"/>
        <v>294</v>
      </c>
    </row>
    <row r="653" spans="2:2" customFormat="1" x14ac:dyDescent="0.3">
      <c r="B653" s="3">
        <f t="shared" si="24"/>
        <v>295</v>
      </c>
    </row>
    <row r="654" spans="2:2" customFormat="1" x14ac:dyDescent="0.3">
      <c r="B654" s="3">
        <f t="shared" si="24"/>
        <v>296</v>
      </c>
    </row>
    <row r="655" spans="2:2" customFormat="1" x14ac:dyDescent="0.3">
      <c r="B655" s="3">
        <f t="shared" si="24"/>
        <v>297</v>
      </c>
    </row>
    <row r="656" spans="2:2" customFormat="1" x14ac:dyDescent="0.3">
      <c r="B656" s="3">
        <f t="shared" si="24"/>
        <v>298</v>
      </c>
    </row>
    <row r="657" spans="2:2" customFormat="1" x14ac:dyDescent="0.3">
      <c r="B657" s="3">
        <f t="shared" si="24"/>
        <v>299</v>
      </c>
    </row>
    <row r="658" spans="2:2" customFormat="1" x14ac:dyDescent="0.3">
      <c r="B658" s="3">
        <f t="shared" si="24"/>
        <v>300</v>
      </c>
    </row>
    <row r="659" spans="2:2" customFormat="1" x14ac:dyDescent="0.3">
      <c r="B659" s="3">
        <f t="shared" si="24"/>
        <v>301</v>
      </c>
    </row>
    <row r="660" spans="2:2" customFormat="1" x14ac:dyDescent="0.3">
      <c r="B660" s="3">
        <f t="shared" si="24"/>
        <v>302</v>
      </c>
    </row>
    <row r="661" spans="2:2" customFormat="1" x14ac:dyDescent="0.3">
      <c r="B661" s="3">
        <f t="shared" si="24"/>
        <v>303</v>
      </c>
    </row>
    <row r="662" spans="2:2" customFormat="1" x14ac:dyDescent="0.3">
      <c r="B662" s="3">
        <f t="shared" si="24"/>
        <v>304</v>
      </c>
    </row>
    <row r="663" spans="2:2" customFormat="1" x14ac:dyDescent="0.3">
      <c r="B663" s="3">
        <f t="shared" si="24"/>
        <v>305</v>
      </c>
    </row>
    <row r="664" spans="2:2" customFormat="1" x14ac:dyDescent="0.3">
      <c r="B664" s="3">
        <f t="shared" si="24"/>
        <v>306</v>
      </c>
    </row>
    <row r="665" spans="2:2" customFormat="1" x14ac:dyDescent="0.3">
      <c r="B665" s="3">
        <f t="shared" si="24"/>
        <v>307</v>
      </c>
    </row>
    <row r="666" spans="2:2" customFormat="1" x14ac:dyDescent="0.3">
      <c r="B666" s="3">
        <f t="shared" si="24"/>
        <v>308</v>
      </c>
    </row>
    <row r="667" spans="2:2" customFormat="1" x14ac:dyDescent="0.3">
      <c r="B667" s="3">
        <f t="shared" si="24"/>
        <v>309</v>
      </c>
    </row>
    <row r="668" spans="2:2" customFormat="1" x14ac:dyDescent="0.3">
      <c r="B668" s="3">
        <f t="shared" si="24"/>
        <v>310</v>
      </c>
    </row>
    <row r="669" spans="2:2" customFormat="1" x14ac:dyDescent="0.3">
      <c r="B669" s="3">
        <f t="shared" si="24"/>
        <v>311</v>
      </c>
    </row>
    <row r="670" spans="2:2" customFormat="1" x14ac:dyDescent="0.3">
      <c r="B670" s="3">
        <f t="shared" si="24"/>
        <v>312</v>
      </c>
    </row>
    <row r="671" spans="2:2" customFormat="1" x14ac:dyDescent="0.3">
      <c r="B671" s="3">
        <f t="shared" si="24"/>
        <v>313</v>
      </c>
    </row>
    <row r="672" spans="2:2" customFormat="1" x14ac:dyDescent="0.3">
      <c r="B672" s="3">
        <f t="shared" si="24"/>
        <v>314</v>
      </c>
    </row>
    <row r="673" spans="2:2" customFormat="1" x14ac:dyDescent="0.3">
      <c r="B673" s="3">
        <f t="shared" si="24"/>
        <v>315</v>
      </c>
    </row>
    <row r="674" spans="2:2" customFormat="1" x14ac:dyDescent="0.3">
      <c r="B674" s="3">
        <f t="shared" si="24"/>
        <v>316</v>
      </c>
    </row>
    <row r="675" spans="2:2" customFormat="1" x14ac:dyDescent="0.3">
      <c r="B675" s="3">
        <f t="shared" si="24"/>
        <v>317</v>
      </c>
    </row>
    <row r="676" spans="2:2" customFormat="1" x14ac:dyDescent="0.3">
      <c r="B676" s="3">
        <f t="shared" si="24"/>
        <v>318</v>
      </c>
    </row>
    <row r="677" spans="2:2" customFormat="1" x14ac:dyDescent="0.3">
      <c r="B677" s="3">
        <f t="shared" si="24"/>
        <v>319</v>
      </c>
    </row>
    <row r="678" spans="2:2" customFormat="1" x14ac:dyDescent="0.3">
      <c r="B678" s="3">
        <f t="shared" si="24"/>
        <v>320</v>
      </c>
    </row>
    <row r="679" spans="2:2" customFormat="1" x14ac:dyDescent="0.3">
      <c r="B679" s="3">
        <f t="shared" si="24"/>
        <v>321</v>
      </c>
    </row>
    <row r="680" spans="2:2" customFormat="1" x14ac:dyDescent="0.3">
      <c r="B680" s="3">
        <f t="shared" si="24"/>
        <v>322</v>
      </c>
    </row>
    <row r="681" spans="2:2" customFormat="1" x14ac:dyDescent="0.3">
      <c r="B681" s="3">
        <f t="shared" ref="B681:B708" si="25">+B680+1</f>
        <v>323</v>
      </c>
    </row>
    <row r="682" spans="2:2" customFormat="1" x14ac:dyDescent="0.3">
      <c r="B682" s="3">
        <f t="shared" si="25"/>
        <v>324</v>
      </c>
    </row>
    <row r="683" spans="2:2" customFormat="1" x14ac:dyDescent="0.3">
      <c r="B683" s="3">
        <f t="shared" si="25"/>
        <v>325</v>
      </c>
    </row>
    <row r="684" spans="2:2" customFormat="1" x14ac:dyDescent="0.3">
      <c r="B684" s="3">
        <f t="shared" si="25"/>
        <v>326</v>
      </c>
    </row>
    <row r="685" spans="2:2" customFormat="1" x14ac:dyDescent="0.3">
      <c r="B685" s="3">
        <f t="shared" si="25"/>
        <v>327</v>
      </c>
    </row>
    <row r="686" spans="2:2" customFormat="1" x14ac:dyDescent="0.3">
      <c r="B686" s="3">
        <f t="shared" si="25"/>
        <v>328</v>
      </c>
    </row>
    <row r="687" spans="2:2" customFormat="1" x14ac:dyDescent="0.3">
      <c r="B687" s="3">
        <f t="shared" si="25"/>
        <v>329</v>
      </c>
    </row>
    <row r="688" spans="2:2" customFormat="1" x14ac:dyDescent="0.3">
      <c r="B688" s="3">
        <f t="shared" si="25"/>
        <v>330</v>
      </c>
    </row>
    <row r="689" spans="2:2" customFormat="1" x14ac:dyDescent="0.3">
      <c r="B689" s="3">
        <f t="shared" si="25"/>
        <v>331</v>
      </c>
    </row>
    <row r="690" spans="2:2" customFormat="1" x14ac:dyDescent="0.3">
      <c r="B690" s="3">
        <f t="shared" si="25"/>
        <v>332</v>
      </c>
    </row>
    <row r="691" spans="2:2" customFormat="1" x14ac:dyDescent="0.3">
      <c r="B691" s="3">
        <f t="shared" si="25"/>
        <v>333</v>
      </c>
    </row>
    <row r="692" spans="2:2" customFormat="1" x14ac:dyDescent="0.3">
      <c r="B692" s="3">
        <f t="shared" si="25"/>
        <v>334</v>
      </c>
    </row>
    <row r="693" spans="2:2" customFormat="1" x14ac:dyDescent="0.3">
      <c r="B693" s="3">
        <f t="shared" si="25"/>
        <v>335</v>
      </c>
    </row>
    <row r="694" spans="2:2" customFormat="1" x14ac:dyDescent="0.3">
      <c r="B694" s="3">
        <f t="shared" si="25"/>
        <v>336</v>
      </c>
    </row>
    <row r="695" spans="2:2" customFormat="1" x14ac:dyDescent="0.3">
      <c r="B695" s="3">
        <f t="shared" si="25"/>
        <v>337</v>
      </c>
    </row>
    <row r="696" spans="2:2" customFormat="1" x14ac:dyDescent="0.3">
      <c r="B696" s="3">
        <f t="shared" si="25"/>
        <v>338</v>
      </c>
    </row>
    <row r="697" spans="2:2" customFormat="1" x14ac:dyDescent="0.3">
      <c r="B697" s="3">
        <f t="shared" si="25"/>
        <v>339</v>
      </c>
    </row>
    <row r="698" spans="2:2" customFormat="1" x14ac:dyDescent="0.3">
      <c r="B698" s="3">
        <f t="shared" si="25"/>
        <v>340</v>
      </c>
    </row>
    <row r="699" spans="2:2" customFormat="1" x14ac:dyDescent="0.3">
      <c r="B699" s="3">
        <f t="shared" si="25"/>
        <v>341</v>
      </c>
    </row>
    <row r="700" spans="2:2" customFormat="1" x14ac:dyDescent="0.3">
      <c r="B700" s="3">
        <f t="shared" si="25"/>
        <v>342</v>
      </c>
    </row>
    <row r="701" spans="2:2" customFormat="1" x14ac:dyDescent="0.3">
      <c r="B701" s="3">
        <f t="shared" si="25"/>
        <v>343</v>
      </c>
    </row>
    <row r="702" spans="2:2" customFormat="1" x14ac:dyDescent="0.3">
      <c r="B702" s="3">
        <f t="shared" si="25"/>
        <v>344</v>
      </c>
    </row>
    <row r="703" spans="2:2" customFormat="1" x14ac:dyDescent="0.3">
      <c r="B703" s="3">
        <f t="shared" si="25"/>
        <v>345</v>
      </c>
    </row>
    <row r="704" spans="2:2" customFormat="1" x14ac:dyDescent="0.3">
      <c r="B704" s="3">
        <f t="shared" si="25"/>
        <v>346</v>
      </c>
    </row>
    <row r="705" spans="2:2" customFormat="1" x14ac:dyDescent="0.3">
      <c r="B705" s="3">
        <f t="shared" si="25"/>
        <v>347</v>
      </c>
    </row>
    <row r="706" spans="2:2" customFormat="1" x14ac:dyDescent="0.3">
      <c r="B706" s="3">
        <f t="shared" si="25"/>
        <v>348</v>
      </c>
    </row>
    <row r="707" spans="2:2" customFormat="1" x14ac:dyDescent="0.3">
      <c r="B707" s="3">
        <f t="shared" si="25"/>
        <v>349</v>
      </c>
    </row>
    <row r="708" spans="2:2" customFormat="1" x14ac:dyDescent="0.3">
      <c r="B708" s="3">
        <f t="shared" si="25"/>
        <v>350</v>
      </c>
    </row>
    <row r="709" spans="2:2" customFormat="1" x14ac:dyDescent="0.3">
      <c r="B709" s="3"/>
    </row>
    <row r="710" spans="2:2" customFormat="1" x14ac:dyDescent="0.3">
      <c r="B710" s="3"/>
    </row>
    <row r="711" spans="2:2" customFormat="1" x14ac:dyDescent="0.3">
      <c r="B711" s="3"/>
    </row>
    <row r="712" spans="2:2" customFormat="1" x14ac:dyDescent="0.3">
      <c r="B712" s="3"/>
    </row>
    <row r="713" spans="2:2" customFormat="1" x14ac:dyDescent="0.3">
      <c r="B713" s="3"/>
    </row>
    <row r="714" spans="2:2" customFormat="1" x14ac:dyDescent="0.3">
      <c r="B714" s="3"/>
    </row>
    <row r="715" spans="2:2" customFormat="1" x14ac:dyDescent="0.3">
      <c r="B715" s="3"/>
    </row>
    <row r="716" spans="2:2" customFormat="1" x14ac:dyDescent="0.3">
      <c r="B716" s="3"/>
    </row>
    <row r="717" spans="2:2" customFormat="1" x14ac:dyDescent="0.3">
      <c r="B717" s="3"/>
    </row>
    <row r="718" spans="2:2" customFormat="1" x14ac:dyDescent="0.3">
      <c r="B718" s="3"/>
    </row>
    <row r="719" spans="2:2" customFormat="1" x14ac:dyDescent="0.3">
      <c r="B719" s="3"/>
    </row>
    <row r="720" spans="2:2" customFormat="1" x14ac:dyDescent="0.3">
      <c r="B720" s="3"/>
    </row>
    <row r="721" spans="2:2" customFormat="1" x14ac:dyDescent="0.3">
      <c r="B721" s="3"/>
    </row>
    <row r="722" spans="2:2" customFormat="1" x14ac:dyDescent="0.3">
      <c r="B722" s="3"/>
    </row>
    <row r="723" spans="2:2" customFormat="1" x14ac:dyDescent="0.3">
      <c r="B723" s="3"/>
    </row>
    <row r="724" spans="2:2" customFormat="1" x14ac:dyDescent="0.3">
      <c r="B724" s="3"/>
    </row>
    <row r="725" spans="2:2" customFormat="1" x14ac:dyDescent="0.3">
      <c r="B725" s="3"/>
    </row>
    <row r="726" spans="2:2" customFormat="1" x14ac:dyDescent="0.3">
      <c r="B726" s="3"/>
    </row>
    <row r="727" spans="2:2" customFormat="1" x14ac:dyDescent="0.3">
      <c r="B727" s="3"/>
    </row>
    <row r="728" spans="2:2" customFormat="1" x14ac:dyDescent="0.3">
      <c r="B728" s="3"/>
    </row>
    <row r="729" spans="2:2" customFormat="1" x14ac:dyDescent="0.3">
      <c r="B729" s="3"/>
    </row>
    <row r="730" spans="2:2" customFormat="1" x14ac:dyDescent="0.3">
      <c r="B730" s="3"/>
    </row>
    <row r="731" spans="2:2" customFormat="1" x14ac:dyDescent="0.3">
      <c r="B731" s="3"/>
    </row>
    <row r="732" spans="2:2" customFormat="1" x14ac:dyDescent="0.3">
      <c r="B732" s="3"/>
    </row>
    <row r="733" spans="2:2" customFormat="1" x14ac:dyDescent="0.3">
      <c r="B733" s="3"/>
    </row>
    <row r="734" spans="2:2" customFormat="1" x14ac:dyDescent="0.3">
      <c r="B734" s="3"/>
    </row>
    <row r="735" spans="2:2" customFormat="1" x14ac:dyDescent="0.3">
      <c r="B735" s="3"/>
    </row>
    <row r="736" spans="2:2" customFormat="1" x14ac:dyDescent="0.3">
      <c r="B736" s="3"/>
    </row>
    <row r="737" spans="2:2" customFormat="1" x14ac:dyDescent="0.3">
      <c r="B737" s="3"/>
    </row>
    <row r="738" spans="2:2" customFormat="1" x14ac:dyDescent="0.3">
      <c r="B738" s="3"/>
    </row>
    <row r="739" spans="2:2" customFormat="1" x14ac:dyDescent="0.3">
      <c r="B739" s="3"/>
    </row>
    <row r="740" spans="2:2" customFormat="1" x14ac:dyDescent="0.3">
      <c r="B740" s="3"/>
    </row>
    <row r="741" spans="2:2" customFormat="1" x14ac:dyDescent="0.3">
      <c r="B741" s="3"/>
    </row>
    <row r="742" spans="2:2" customFormat="1" x14ac:dyDescent="0.3">
      <c r="B742" s="3"/>
    </row>
    <row r="743" spans="2:2" customFormat="1" x14ac:dyDescent="0.3">
      <c r="B743" s="3"/>
    </row>
    <row r="744" spans="2:2" customFormat="1" x14ac:dyDescent="0.3">
      <c r="B744" s="3"/>
    </row>
    <row r="745" spans="2:2" customFormat="1" x14ac:dyDescent="0.3">
      <c r="B745" s="3"/>
    </row>
    <row r="746" spans="2:2" customFormat="1" x14ac:dyDescent="0.3">
      <c r="B746" s="3"/>
    </row>
    <row r="747" spans="2:2" customFormat="1" x14ac:dyDescent="0.3">
      <c r="B747" s="3"/>
    </row>
    <row r="748" spans="2:2" customFormat="1" x14ac:dyDescent="0.3">
      <c r="B748" s="3"/>
    </row>
    <row r="749" spans="2:2" customFormat="1" x14ac:dyDescent="0.3">
      <c r="B749" s="3"/>
    </row>
    <row r="750" spans="2:2" customFormat="1" x14ac:dyDescent="0.3">
      <c r="B750" s="3"/>
    </row>
    <row r="751" spans="2:2" customFormat="1" x14ac:dyDescent="0.3">
      <c r="B751" s="3"/>
    </row>
    <row r="752" spans="2:2" customFormat="1" x14ac:dyDescent="0.3">
      <c r="B752" s="3"/>
    </row>
    <row r="753" spans="2:2" customFormat="1" x14ac:dyDescent="0.3">
      <c r="B753" s="3"/>
    </row>
    <row r="754" spans="2:2" customFormat="1" x14ac:dyDescent="0.3">
      <c r="B754" s="3"/>
    </row>
    <row r="755" spans="2:2" customFormat="1" x14ac:dyDescent="0.3">
      <c r="B755" s="3"/>
    </row>
    <row r="756" spans="2:2" customFormat="1" x14ac:dyDescent="0.3">
      <c r="B756" s="3"/>
    </row>
    <row r="757" spans="2:2" customFormat="1" x14ac:dyDescent="0.3">
      <c r="B757" s="3"/>
    </row>
    <row r="758" spans="2:2" customFormat="1" x14ac:dyDescent="0.3">
      <c r="B758" s="3"/>
    </row>
    <row r="759" spans="2:2" customFormat="1" x14ac:dyDescent="0.3">
      <c r="B759" s="3"/>
    </row>
    <row r="760" spans="2:2" customFormat="1" x14ac:dyDescent="0.3">
      <c r="B760" s="3"/>
    </row>
    <row r="761" spans="2:2" customFormat="1" x14ac:dyDescent="0.3">
      <c r="B761" s="3"/>
    </row>
    <row r="762" spans="2:2" customFormat="1" x14ac:dyDescent="0.3">
      <c r="B762" s="3"/>
    </row>
    <row r="763" spans="2:2" customFormat="1" x14ac:dyDescent="0.3">
      <c r="B763" s="3"/>
    </row>
    <row r="764" spans="2:2" customFormat="1" x14ac:dyDescent="0.3">
      <c r="B764" s="3"/>
    </row>
    <row r="765" spans="2:2" customFormat="1" x14ac:dyDescent="0.3">
      <c r="B765" s="3"/>
    </row>
    <row r="766" spans="2:2" customFormat="1" x14ac:dyDescent="0.3">
      <c r="B766" s="3"/>
    </row>
    <row r="767" spans="2:2" customFormat="1" x14ac:dyDescent="0.3">
      <c r="B767" s="3"/>
    </row>
    <row r="768" spans="2:2" customFormat="1" x14ac:dyDescent="0.3">
      <c r="B768" s="3"/>
    </row>
    <row r="769" spans="2:2" customFormat="1" x14ac:dyDescent="0.3">
      <c r="B769" s="3"/>
    </row>
    <row r="770" spans="2:2" customFormat="1" x14ac:dyDescent="0.3">
      <c r="B770" s="3"/>
    </row>
    <row r="771" spans="2:2" customFormat="1" x14ac:dyDescent="0.3">
      <c r="B771" s="3"/>
    </row>
    <row r="772" spans="2:2" customFormat="1" x14ac:dyDescent="0.3">
      <c r="B772" s="3"/>
    </row>
    <row r="773" spans="2:2" customFormat="1" x14ac:dyDescent="0.3">
      <c r="B773" s="3"/>
    </row>
    <row r="774" spans="2:2" customFormat="1" x14ac:dyDescent="0.3">
      <c r="B774" s="3"/>
    </row>
    <row r="775" spans="2:2" customFormat="1" x14ac:dyDescent="0.3">
      <c r="B775" s="3"/>
    </row>
    <row r="776" spans="2:2" customFormat="1" x14ac:dyDescent="0.3">
      <c r="B776" s="3"/>
    </row>
    <row r="777" spans="2:2" customFormat="1" x14ac:dyDescent="0.3">
      <c r="B777" s="3"/>
    </row>
    <row r="778" spans="2:2" customFormat="1" x14ac:dyDescent="0.3">
      <c r="B778" s="3"/>
    </row>
    <row r="779" spans="2:2" customFormat="1" x14ac:dyDescent="0.3">
      <c r="B779" s="3"/>
    </row>
    <row r="780" spans="2:2" customFormat="1" x14ac:dyDescent="0.3">
      <c r="B780" s="3"/>
    </row>
    <row r="781" spans="2:2" customFormat="1" x14ac:dyDescent="0.3">
      <c r="B781" s="3"/>
    </row>
    <row r="782" spans="2:2" customFormat="1" x14ac:dyDescent="0.3">
      <c r="B782" s="3"/>
    </row>
    <row r="783" spans="2:2" customFormat="1" x14ac:dyDescent="0.3">
      <c r="B783" s="3"/>
    </row>
    <row r="784" spans="2:2" customFormat="1" x14ac:dyDescent="0.3">
      <c r="B784" s="3"/>
    </row>
    <row r="785" spans="2:2" customFormat="1" x14ac:dyDescent="0.3">
      <c r="B785" s="3"/>
    </row>
    <row r="786" spans="2:2" customFormat="1" x14ac:dyDescent="0.3">
      <c r="B786" s="3"/>
    </row>
    <row r="787" spans="2:2" customFormat="1" x14ac:dyDescent="0.3">
      <c r="B787" s="3"/>
    </row>
    <row r="788" spans="2:2" customFormat="1" x14ac:dyDescent="0.3">
      <c r="B788" s="3"/>
    </row>
    <row r="789" spans="2:2" customFormat="1" x14ac:dyDescent="0.3">
      <c r="B789" s="3"/>
    </row>
    <row r="790" spans="2:2" customFormat="1" x14ac:dyDescent="0.3">
      <c r="B790" s="3"/>
    </row>
    <row r="791" spans="2:2" customFormat="1" x14ac:dyDescent="0.3">
      <c r="B791" s="3"/>
    </row>
    <row r="792" spans="2:2" customFormat="1" x14ac:dyDescent="0.3">
      <c r="B792" s="3"/>
    </row>
    <row r="793" spans="2:2" customFormat="1" x14ac:dyDescent="0.3">
      <c r="B793" s="3"/>
    </row>
    <row r="794" spans="2:2" customFormat="1" x14ac:dyDescent="0.3">
      <c r="B794" s="3"/>
    </row>
    <row r="795" spans="2:2" customFormat="1" x14ac:dyDescent="0.3">
      <c r="B795" s="3"/>
    </row>
    <row r="796" spans="2:2" customFormat="1" x14ac:dyDescent="0.3">
      <c r="B796" s="3"/>
    </row>
    <row r="797" spans="2:2" customFormat="1" x14ac:dyDescent="0.3">
      <c r="B797" s="3"/>
    </row>
    <row r="798" spans="2:2" customFormat="1" x14ac:dyDescent="0.3">
      <c r="B798" s="3"/>
    </row>
    <row r="799" spans="2:2" customFormat="1" x14ac:dyDescent="0.3">
      <c r="B799" s="3"/>
    </row>
    <row r="800" spans="2:2" customFormat="1" x14ac:dyDescent="0.3">
      <c r="B800" s="3"/>
    </row>
    <row r="801" spans="2:2" customFormat="1" x14ac:dyDescent="0.3">
      <c r="B801" s="3"/>
    </row>
    <row r="802" spans="2:2" customFormat="1" x14ac:dyDescent="0.3">
      <c r="B802" s="3"/>
    </row>
    <row r="803" spans="2:2" customFormat="1" x14ac:dyDescent="0.3">
      <c r="B803" s="3"/>
    </row>
    <row r="804" spans="2:2" customFormat="1" x14ac:dyDescent="0.3">
      <c r="B804" s="3"/>
    </row>
    <row r="805" spans="2:2" customFormat="1" x14ac:dyDescent="0.3">
      <c r="B805" s="3"/>
    </row>
    <row r="806" spans="2:2" customFormat="1" x14ac:dyDescent="0.3">
      <c r="B806" s="3"/>
    </row>
    <row r="807" spans="2:2" customFormat="1" x14ac:dyDescent="0.3">
      <c r="B807" s="3"/>
    </row>
    <row r="808" spans="2:2" customFormat="1" x14ac:dyDescent="0.3">
      <c r="B808" s="3"/>
    </row>
    <row r="809" spans="2:2" customFormat="1" x14ac:dyDescent="0.3">
      <c r="B809" s="3"/>
    </row>
    <row r="810" spans="2:2" customFormat="1" x14ac:dyDescent="0.3">
      <c r="B810" s="3"/>
    </row>
    <row r="811" spans="2:2" customFormat="1" x14ac:dyDescent="0.3">
      <c r="B811" s="3"/>
    </row>
    <row r="812" spans="2:2" customFormat="1" x14ac:dyDescent="0.3">
      <c r="B812" s="3"/>
    </row>
    <row r="813" spans="2:2" customFormat="1" x14ac:dyDescent="0.3">
      <c r="B813" s="3"/>
    </row>
    <row r="814" spans="2:2" customFormat="1" x14ac:dyDescent="0.3">
      <c r="B814" s="3"/>
    </row>
    <row r="815" spans="2:2" customFormat="1" x14ac:dyDescent="0.3">
      <c r="B815" s="3"/>
    </row>
    <row r="816" spans="2:2" customFormat="1" x14ac:dyDescent="0.3">
      <c r="B816" s="3"/>
    </row>
    <row r="817" spans="2:2" customFormat="1" x14ac:dyDescent="0.3">
      <c r="B817" s="3"/>
    </row>
    <row r="818" spans="2:2" customFormat="1" x14ac:dyDescent="0.3">
      <c r="B818" s="3"/>
    </row>
    <row r="819" spans="2:2" customFormat="1" x14ac:dyDescent="0.3">
      <c r="B819" s="3"/>
    </row>
    <row r="820" spans="2:2" customFormat="1" x14ac:dyDescent="0.3">
      <c r="B820" s="3"/>
    </row>
    <row r="821" spans="2:2" customFormat="1" x14ac:dyDescent="0.3">
      <c r="B821" s="3"/>
    </row>
    <row r="822" spans="2:2" customFormat="1" x14ac:dyDescent="0.3">
      <c r="B822" s="3"/>
    </row>
    <row r="823" spans="2:2" customFormat="1" x14ac:dyDescent="0.3">
      <c r="B823" s="3"/>
    </row>
    <row r="824" spans="2:2" customFormat="1" x14ac:dyDescent="0.3">
      <c r="B824" s="3"/>
    </row>
    <row r="825" spans="2:2" customFormat="1" x14ac:dyDescent="0.3">
      <c r="B825" s="3"/>
    </row>
    <row r="826" spans="2:2" customFormat="1" x14ac:dyDescent="0.3">
      <c r="B826" s="3"/>
    </row>
    <row r="827" spans="2:2" customFormat="1" x14ac:dyDescent="0.3">
      <c r="B827" s="3"/>
    </row>
    <row r="828" spans="2:2" customFormat="1" x14ac:dyDescent="0.3">
      <c r="B828" s="3"/>
    </row>
    <row r="829" spans="2:2" customFormat="1" x14ac:dyDescent="0.3">
      <c r="B829" s="3"/>
    </row>
    <row r="830" spans="2:2" customFormat="1" x14ac:dyDescent="0.3">
      <c r="B830" s="3"/>
    </row>
    <row r="831" spans="2:2" customFormat="1" x14ac:dyDescent="0.3">
      <c r="B831" s="3"/>
    </row>
    <row r="832" spans="2:2" customFormat="1" x14ac:dyDescent="0.3">
      <c r="B832" s="3"/>
    </row>
    <row r="833" spans="2:2" customFormat="1" x14ac:dyDescent="0.3">
      <c r="B833" s="3"/>
    </row>
    <row r="834" spans="2:2" customFormat="1" x14ac:dyDescent="0.3">
      <c r="B834" s="3"/>
    </row>
    <row r="835" spans="2:2" customFormat="1" x14ac:dyDescent="0.3">
      <c r="B835" s="3"/>
    </row>
    <row r="836" spans="2:2" customFormat="1" x14ac:dyDescent="0.3">
      <c r="B836" s="3"/>
    </row>
    <row r="837" spans="2:2" customFormat="1" x14ac:dyDescent="0.3">
      <c r="B837" s="3"/>
    </row>
    <row r="838" spans="2:2" customFormat="1" x14ac:dyDescent="0.3">
      <c r="B838" s="3"/>
    </row>
    <row r="839" spans="2:2" customFormat="1" x14ac:dyDescent="0.3">
      <c r="B839" s="3"/>
    </row>
    <row r="840" spans="2:2" customFormat="1" x14ac:dyDescent="0.3">
      <c r="B840" s="3"/>
    </row>
    <row r="841" spans="2:2" customFormat="1" x14ac:dyDescent="0.3">
      <c r="B841" s="3"/>
    </row>
    <row r="842" spans="2:2" customFormat="1" x14ac:dyDescent="0.3">
      <c r="B842" s="3"/>
    </row>
    <row r="843" spans="2:2" customFormat="1" x14ac:dyDescent="0.3">
      <c r="B843" s="3"/>
    </row>
    <row r="844" spans="2:2" customFormat="1" x14ac:dyDescent="0.3">
      <c r="B844" s="3"/>
    </row>
    <row r="845" spans="2:2" customFormat="1" x14ac:dyDescent="0.3">
      <c r="B845" s="3"/>
    </row>
    <row r="846" spans="2:2" customFormat="1" x14ac:dyDescent="0.3">
      <c r="B846" s="3"/>
    </row>
    <row r="847" spans="2:2" customFormat="1" x14ac:dyDescent="0.3">
      <c r="B847" s="3"/>
    </row>
    <row r="848" spans="2:2" customFormat="1" x14ac:dyDescent="0.3">
      <c r="B848" s="3"/>
    </row>
    <row r="849" spans="2:2" customFormat="1" x14ac:dyDescent="0.3">
      <c r="B849" s="3"/>
    </row>
    <row r="850" spans="2:2" customFormat="1" x14ac:dyDescent="0.3">
      <c r="B850" s="3"/>
    </row>
    <row r="851" spans="2:2" customFormat="1" x14ac:dyDescent="0.3">
      <c r="B851" s="3"/>
    </row>
    <row r="852" spans="2:2" customFormat="1" x14ac:dyDescent="0.3">
      <c r="B852" s="3"/>
    </row>
    <row r="853" spans="2:2" customFormat="1" x14ac:dyDescent="0.3">
      <c r="B853" s="3"/>
    </row>
    <row r="854" spans="2:2" customFormat="1" x14ac:dyDescent="0.3">
      <c r="B854" s="3"/>
    </row>
    <row r="855" spans="2:2" customFormat="1" x14ac:dyDescent="0.3">
      <c r="B855" s="3"/>
    </row>
    <row r="856" spans="2:2" customFormat="1" x14ac:dyDescent="0.3">
      <c r="B856" s="3"/>
    </row>
    <row r="857" spans="2:2" customFormat="1" x14ac:dyDescent="0.3">
      <c r="B857" s="3"/>
    </row>
    <row r="858" spans="2:2" customFormat="1" x14ac:dyDescent="0.3">
      <c r="B858" s="3"/>
    </row>
    <row r="859" spans="2:2" customFormat="1" x14ac:dyDescent="0.3">
      <c r="B859" s="3"/>
    </row>
    <row r="860" spans="2:2" customFormat="1" x14ac:dyDescent="0.3">
      <c r="B860" s="3"/>
    </row>
    <row r="861" spans="2:2" customFormat="1" x14ac:dyDescent="0.3">
      <c r="B861" s="3"/>
    </row>
    <row r="862" spans="2:2" customFormat="1" x14ac:dyDescent="0.3">
      <c r="B862" s="3"/>
    </row>
    <row r="863" spans="2:2" customFormat="1" x14ac:dyDescent="0.3">
      <c r="B863" s="3"/>
    </row>
    <row r="864" spans="2:2" customFormat="1" x14ac:dyDescent="0.3">
      <c r="B864" s="3"/>
    </row>
    <row r="865" spans="2:2" customFormat="1" x14ac:dyDescent="0.3">
      <c r="B865" s="3"/>
    </row>
    <row r="866" spans="2:2" customFormat="1" x14ac:dyDescent="0.3">
      <c r="B866" s="3"/>
    </row>
    <row r="867" spans="2:2" customFormat="1" x14ac:dyDescent="0.3">
      <c r="B867" s="3"/>
    </row>
    <row r="868" spans="2:2" customFormat="1" x14ac:dyDescent="0.3">
      <c r="B868" s="3"/>
    </row>
    <row r="869" spans="2:2" customFormat="1" x14ac:dyDescent="0.3">
      <c r="B869" s="3"/>
    </row>
    <row r="870" spans="2:2" customFormat="1" x14ac:dyDescent="0.3">
      <c r="B870" s="3"/>
    </row>
    <row r="871" spans="2:2" customFormat="1" x14ac:dyDescent="0.3">
      <c r="B871" s="3"/>
    </row>
    <row r="872" spans="2:2" customFormat="1" x14ac:dyDescent="0.3">
      <c r="B872" s="3"/>
    </row>
    <row r="873" spans="2:2" customFormat="1" x14ac:dyDescent="0.3">
      <c r="B873" s="3"/>
    </row>
    <row r="874" spans="2:2" customFormat="1" x14ac:dyDescent="0.3">
      <c r="B874" s="3"/>
    </row>
    <row r="875" spans="2:2" customFormat="1" x14ac:dyDescent="0.3">
      <c r="B875" s="3"/>
    </row>
    <row r="876" spans="2:2" customFormat="1" x14ac:dyDescent="0.3">
      <c r="B876" s="3"/>
    </row>
    <row r="877" spans="2:2" customFormat="1" x14ac:dyDescent="0.3">
      <c r="B877" s="3"/>
    </row>
    <row r="878" spans="2:2" customFormat="1" x14ac:dyDescent="0.3">
      <c r="B878" s="3"/>
    </row>
    <row r="879" spans="2:2" customFormat="1" x14ac:dyDescent="0.3">
      <c r="B879" s="3"/>
    </row>
    <row r="880" spans="2:2" customFormat="1" x14ac:dyDescent="0.3">
      <c r="B880" s="3"/>
    </row>
    <row r="881" spans="2:2" customFormat="1" x14ac:dyDescent="0.3">
      <c r="B881" s="3"/>
    </row>
    <row r="882" spans="2:2" customFormat="1" x14ac:dyDescent="0.3">
      <c r="B882" s="3"/>
    </row>
    <row r="883" spans="2:2" customFormat="1" x14ac:dyDescent="0.3">
      <c r="B883" s="3"/>
    </row>
    <row r="884" spans="2:2" customFormat="1" x14ac:dyDescent="0.3">
      <c r="B884" s="3"/>
    </row>
    <row r="885" spans="2:2" customFormat="1" x14ac:dyDescent="0.3">
      <c r="B885" s="3"/>
    </row>
    <row r="886" spans="2:2" customFormat="1" x14ac:dyDescent="0.3">
      <c r="B886" s="3"/>
    </row>
    <row r="887" spans="2:2" customFormat="1" x14ac:dyDescent="0.3">
      <c r="B887" s="3"/>
    </row>
    <row r="888" spans="2:2" customFormat="1" x14ac:dyDescent="0.3">
      <c r="B888" s="3"/>
    </row>
    <row r="889" spans="2:2" customFormat="1" x14ac:dyDescent="0.3">
      <c r="B889" s="3"/>
    </row>
    <row r="890" spans="2:2" customFormat="1" x14ac:dyDescent="0.3">
      <c r="B890" s="3"/>
    </row>
    <row r="891" spans="2:2" customFormat="1" x14ac:dyDescent="0.3">
      <c r="B891" s="3"/>
    </row>
    <row r="892" spans="2:2" customFormat="1" x14ac:dyDescent="0.3">
      <c r="B892" s="3"/>
    </row>
    <row r="893" spans="2:2" customFormat="1" x14ac:dyDescent="0.3">
      <c r="B893" s="3"/>
    </row>
    <row r="894" spans="2:2" customFormat="1" x14ac:dyDescent="0.3">
      <c r="B894" s="3"/>
    </row>
    <row r="895" spans="2:2" customFormat="1" x14ac:dyDescent="0.3">
      <c r="B895" s="3"/>
    </row>
    <row r="896" spans="2:2" customFormat="1" x14ac:dyDescent="0.3">
      <c r="B896" s="3"/>
    </row>
    <row r="897" spans="2:2" customFormat="1" x14ac:dyDescent="0.3">
      <c r="B897" s="3"/>
    </row>
    <row r="898" spans="2:2" customFormat="1" x14ac:dyDescent="0.3">
      <c r="B898" s="3"/>
    </row>
    <row r="899" spans="2:2" customFormat="1" x14ac:dyDescent="0.3">
      <c r="B899" s="3"/>
    </row>
    <row r="900" spans="2:2" customFormat="1" x14ac:dyDescent="0.3">
      <c r="B900" s="3"/>
    </row>
    <row r="901" spans="2:2" customFormat="1" x14ac:dyDescent="0.3">
      <c r="B901" s="3"/>
    </row>
    <row r="902" spans="2:2" customFormat="1" x14ac:dyDescent="0.3">
      <c r="B902" s="3"/>
    </row>
    <row r="903" spans="2:2" customFormat="1" x14ac:dyDescent="0.3">
      <c r="B903" s="3"/>
    </row>
    <row r="904" spans="2:2" customFormat="1" x14ac:dyDescent="0.3">
      <c r="B904" s="3"/>
    </row>
    <row r="905" spans="2:2" customFormat="1" x14ac:dyDescent="0.3">
      <c r="B905" s="3"/>
    </row>
    <row r="906" spans="2:2" customFormat="1" x14ac:dyDescent="0.3">
      <c r="B906" s="3"/>
    </row>
    <row r="907" spans="2:2" customFormat="1" x14ac:dyDescent="0.3">
      <c r="B907" s="3"/>
    </row>
    <row r="908" spans="2:2" customFormat="1" x14ac:dyDescent="0.3">
      <c r="B908" s="3"/>
    </row>
    <row r="909" spans="2:2" customFormat="1" x14ac:dyDescent="0.3">
      <c r="B909" s="3"/>
    </row>
    <row r="910" spans="2:2" customFormat="1" x14ac:dyDescent="0.3">
      <c r="B910" s="3"/>
    </row>
    <row r="911" spans="2:2" customFormat="1" x14ac:dyDescent="0.3">
      <c r="B911" s="3"/>
    </row>
    <row r="912" spans="2:2" customFormat="1" x14ac:dyDescent="0.3">
      <c r="B912" s="3"/>
    </row>
    <row r="913" spans="2:2" customFormat="1" x14ac:dyDescent="0.3">
      <c r="B913" s="3"/>
    </row>
    <row r="914" spans="2:2" customFormat="1" x14ac:dyDescent="0.3">
      <c r="B914" s="3"/>
    </row>
    <row r="915" spans="2:2" customFormat="1" x14ac:dyDescent="0.3">
      <c r="B915" s="3"/>
    </row>
    <row r="916" spans="2:2" customFormat="1" x14ac:dyDescent="0.3">
      <c r="B916" s="3"/>
    </row>
    <row r="917" spans="2:2" customFormat="1" x14ac:dyDescent="0.3">
      <c r="B917" s="3"/>
    </row>
    <row r="918" spans="2:2" customFormat="1" x14ac:dyDescent="0.3">
      <c r="B918" s="3"/>
    </row>
    <row r="919" spans="2:2" customFormat="1" x14ac:dyDescent="0.3">
      <c r="B919" s="3"/>
    </row>
    <row r="920" spans="2:2" customFormat="1" x14ac:dyDescent="0.3">
      <c r="B920" s="3"/>
    </row>
    <row r="921" spans="2:2" customFormat="1" x14ac:dyDescent="0.3">
      <c r="B921" s="3"/>
    </row>
    <row r="922" spans="2:2" customFormat="1" x14ac:dyDescent="0.3">
      <c r="B922" s="3"/>
    </row>
    <row r="923" spans="2:2" customFormat="1" x14ac:dyDescent="0.3">
      <c r="B923" s="3"/>
    </row>
    <row r="924" spans="2:2" customFormat="1" x14ac:dyDescent="0.3">
      <c r="B924" s="3"/>
    </row>
  </sheetData>
  <mergeCells count="3">
    <mergeCell ref="B1:G1"/>
    <mergeCell ref="B2:K2"/>
    <mergeCell ref="B356:G356"/>
  </mergeCells>
  <conditionalFormatting sqref="A8">
    <cfRule type="top10" dxfId="3" priority="5" bottom="1" rank="3"/>
  </conditionalFormatting>
  <conditionalFormatting sqref="C359:C708">
    <cfRule type="duplicateValues" dxfId="2" priority="3"/>
  </conditionalFormatting>
  <conditionalFormatting sqref="N29:AM29 N38:AM38">
    <cfRule type="cellIs" dxfId="1" priority="2" operator="lessThanOrEqual">
      <formula>3</formula>
    </cfRule>
  </conditionalFormatting>
  <conditionalFormatting sqref="N11:AM11 N20:AM20">
    <cfRule type="cellIs" dxfId="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8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K1003"/>
  <sheetViews>
    <sheetView workbookViewId="0">
      <pane ySplit="3" topLeftCell="A535" activePane="bottomLeft" state="frozen"/>
      <selection activeCell="I447" sqref="I447"/>
      <selection pane="bottomLeft" activeCell="E545" sqref="E545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11.109375" customWidth="1"/>
    <col min="9" max="9" width="22.6640625" bestFit="1" customWidth="1"/>
    <col min="10" max="10" width="15.5546875" bestFit="1" customWidth="1"/>
  </cols>
  <sheetData>
    <row r="1" spans="1:12" ht="15" customHeight="1" x14ac:dyDescent="0.3">
      <c r="A1" s="77" t="s">
        <v>254</v>
      </c>
      <c r="B1" s="77"/>
      <c r="C1" s="77"/>
      <c r="D1" s="77"/>
      <c r="E1" s="77"/>
      <c r="F1" s="77"/>
      <c r="G1" s="77"/>
      <c r="H1" s="77"/>
    </row>
    <row r="2" spans="1:12" ht="15" customHeight="1" x14ac:dyDescent="0.3">
      <c r="A2" s="77"/>
      <c r="B2" s="77"/>
      <c r="C2" s="77"/>
      <c r="D2" s="77"/>
      <c r="E2" s="77"/>
      <c r="F2" s="77"/>
      <c r="G2" s="77"/>
      <c r="H2" s="77"/>
    </row>
    <row r="3" spans="1:12" x14ac:dyDescent="0.3">
      <c r="A3" s="11" t="s">
        <v>218</v>
      </c>
      <c r="B3" s="11" t="s">
        <v>214</v>
      </c>
      <c r="C3" s="10" t="s">
        <v>199</v>
      </c>
      <c r="D3" s="10" t="s">
        <v>0</v>
      </c>
      <c r="E3" s="11" t="s">
        <v>1</v>
      </c>
      <c r="F3" s="11" t="s">
        <v>213</v>
      </c>
      <c r="G3" s="11" t="s">
        <v>216</v>
      </c>
      <c r="H3" s="11" t="s">
        <v>243</v>
      </c>
      <c r="I3" s="11" t="s">
        <v>243</v>
      </c>
      <c r="J3" s="11" t="s">
        <v>243</v>
      </c>
      <c r="K3" s="11" t="s">
        <v>243</v>
      </c>
    </row>
    <row r="4" spans="1:12" x14ac:dyDescent="0.3">
      <c r="A4" s="32">
        <v>1</v>
      </c>
      <c r="B4" s="29">
        <f>+FromKM!B2</f>
        <v>459</v>
      </c>
      <c r="C4" s="43" t="str">
        <f>+FromKM!C2</f>
        <v>Alex</v>
      </c>
      <c r="D4" s="43" t="str">
        <f>+FromKM!D2</f>
        <v>Jago</v>
      </c>
      <c r="E4" s="29" t="str">
        <f>+TRIM(FromKM!E2)</f>
        <v>A80</v>
      </c>
      <c r="F4" t="str">
        <f>+LEFT(FromKM!A2,3)</f>
        <v>Sen</v>
      </c>
      <c r="G4" s="3" t="str">
        <f>+FromKM!G2</f>
        <v>M</v>
      </c>
      <c r="K4" s="17"/>
      <c r="L4" s="3"/>
    </row>
    <row r="5" spans="1:12" x14ac:dyDescent="0.3">
      <c r="A5" s="32">
        <f>+A4+1</f>
        <v>2</v>
      </c>
      <c r="B5" s="29">
        <f>+FromKM!B3</f>
        <v>460</v>
      </c>
      <c r="C5" s="43" t="str">
        <f>+FromKM!C3</f>
        <v>Gary</v>
      </c>
      <c r="D5" s="43" t="str">
        <f>+FromKM!D3</f>
        <v>McKivett</v>
      </c>
      <c r="E5" s="29" t="str">
        <f>+TRIM(FromKM!E3)</f>
        <v>A80</v>
      </c>
      <c r="F5" t="str">
        <f>+LEFT(FromKM!A3,3)</f>
        <v>Sen</v>
      </c>
      <c r="G5" s="3" t="str">
        <f>+FromKM!G3</f>
        <v>M</v>
      </c>
      <c r="K5" s="17"/>
      <c r="L5" s="3"/>
    </row>
    <row r="6" spans="1:12" x14ac:dyDescent="0.3">
      <c r="A6" s="32">
        <f t="shared" ref="A6:A69" si="0">+A5+1</f>
        <v>3</v>
      </c>
      <c r="B6" s="29">
        <f>+FromKM!B4</f>
        <v>449</v>
      </c>
      <c r="C6" s="43" t="str">
        <f>+FromKM!C4</f>
        <v>Jeremy</v>
      </c>
      <c r="D6" s="43" t="str">
        <f>+FromKM!D4</f>
        <v>Sankey</v>
      </c>
      <c r="E6" s="29" t="str">
        <f>+TRIM(FromKM!E4)</f>
        <v>BR&amp;T</v>
      </c>
      <c r="F6" t="str">
        <f>+LEFT(FromKM!A4,3)</f>
        <v>Sen</v>
      </c>
      <c r="G6" s="3" t="str">
        <f>+FromKM!G4</f>
        <v>M</v>
      </c>
      <c r="K6" s="17"/>
      <c r="L6" s="3"/>
    </row>
    <row r="7" spans="1:12" x14ac:dyDescent="0.3">
      <c r="A7" s="32">
        <f t="shared" si="0"/>
        <v>4</v>
      </c>
      <c r="B7" s="29">
        <f>+FromKM!B5</f>
        <v>313</v>
      </c>
      <c r="C7" s="43" t="str">
        <f>+FromKM!C5</f>
        <v>Adam</v>
      </c>
      <c r="D7" s="43" t="str">
        <f>+FromKM!D5</f>
        <v>Clayton</v>
      </c>
      <c r="E7" s="29" t="str">
        <f>+TRIM(FromKM!E5)</f>
        <v>B&amp;H</v>
      </c>
      <c r="F7" t="str">
        <f>+LEFT(FromKM!A5,3)</f>
        <v>Sen</v>
      </c>
      <c r="G7" s="3" t="str">
        <f>+FromKM!G5</f>
        <v>M</v>
      </c>
      <c r="K7" s="17"/>
      <c r="L7" s="3"/>
    </row>
    <row r="8" spans="1:12" x14ac:dyDescent="0.3">
      <c r="A8" s="32">
        <f t="shared" si="0"/>
        <v>5</v>
      </c>
      <c r="B8" s="29">
        <f>+FromKM!B6</f>
        <v>326</v>
      </c>
      <c r="C8" s="43" t="str">
        <f>+FromKM!C6</f>
        <v>William</v>
      </c>
      <c r="D8" s="43" t="str">
        <f>+FromKM!D6</f>
        <v>Cork</v>
      </c>
      <c r="E8" s="29" t="str">
        <f>+TRIM(FromKM!E6)</f>
        <v>B&amp;H</v>
      </c>
      <c r="F8" t="str">
        <f>+LEFT(FromKM!A6,3)</f>
        <v>Sen</v>
      </c>
      <c r="G8" s="3" t="str">
        <f>+FromKM!G6</f>
        <v>M</v>
      </c>
      <c r="K8" s="17"/>
      <c r="L8" s="3"/>
    </row>
    <row r="9" spans="1:12" x14ac:dyDescent="0.3">
      <c r="A9" s="32">
        <f t="shared" si="0"/>
        <v>6</v>
      </c>
      <c r="B9" s="29">
        <f>+FromKM!B7</f>
        <v>415</v>
      </c>
      <c r="C9" s="43" t="str">
        <f>+FromKM!C7</f>
        <v>Brian</v>
      </c>
      <c r="D9" s="43" t="str">
        <f>+FromKM!D7</f>
        <v>Ogilvie</v>
      </c>
      <c r="E9" s="29" t="str">
        <f>+TRIM(FromKM!E7)</f>
        <v>B&amp;H</v>
      </c>
      <c r="F9" t="str">
        <f>+LEFT(FromKM!A7,3)</f>
        <v>Sen</v>
      </c>
      <c r="G9" s="3" t="str">
        <f>+FromKM!G7</f>
        <v>M</v>
      </c>
      <c r="K9" s="17"/>
      <c r="L9" s="3"/>
    </row>
    <row r="10" spans="1:12" x14ac:dyDescent="0.3">
      <c r="A10" s="32">
        <f t="shared" si="0"/>
        <v>7</v>
      </c>
      <c r="B10" s="29">
        <f>+FromKM!B8</f>
        <v>422</v>
      </c>
      <c r="C10" s="43" t="str">
        <f>+FromKM!C8</f>
        <v>Joseph</v>
      </c>
      <c r="D10" s="43" t="str">
        <f>+FromKM!D8</f>
        <v>Clayson</v>
      </c>
      <c r="E10" s="29" t="str">
        <f>+TRIM(FromKM!E8)</f>
        <v>B&amp;H</v>
      </c>
      <c r="F10" t="str">
        <f>+LEFT(FromKM!A8,3)</f>
        <v>Sen</v>
      </c>
      <c r="G10" s="3" t="str">
        <f>+FromKM!G8</f>
        <v>M</v>
      </c>
      <c r="K10" s="17"/>
      <c r="L10" s="3"/>
    </row>
    <row r="11" spans="1:12" x14ac:dyDescent="0.3">
      <c r="A11" s="32">
        <f t="shared" si="0"/>
        <v>8</v>
      </c>
      <c r="B11" s="29">
        <f>+FromKM!B9</f>
        <v>431</v>
      </c>
      <c r="C11" s="43" t="str">
        <f>+FromKM!C9</f>
        <v>Howard</v>
      </c>
      <c r="D11" s="43" t="str">
        <f>+FromKM!D9</f>
        <v>Bristow</v>
      </c>
      <c r="E11" s="29" t="str">
        <f>+TRIM(FromKM!E9)</f>
        <v>B&amp;H</v>
      </c>
      <c r="F11" t="str">
        <f>+LEFT(FromKM!A9,3)</f>
        <v>Sen</v>
      </c>
      <c r="G11" s="3" t="str">
        <f>+FromKM!G9</f>
        <v>M</v>
      </c>
      <c r="K11" s="17"/>
      <c r="L11" s="3"/>
    </row>
    <row r="12" spans="1:12" x14ac:dyDescent="0.3">
      <c r="A12" s="32">
        <f t="shared" si="0"/>
        <v>9</v>
      </c>
      <c r="B12" s="29">
        <f>+FromKM!B10</f>
        <v>432</v>
      </c>
      <c r="C12" s="43" t="str">
        <f>+FromKM!C10</f>
        <v>Jamie</v>
      </c>
      <c r="D12" s="43" t="str">
        <f>+FromKM!D10</f>
        <v>Knapp</v>
      </c>
      <c r="E12" s="29" t="str">
        <f>+TRIM(FromKM!E10)</f>
        <v>B&amp;H</v>
      </c>
      <c r="F12" t="str">
        <f>+LEFT(FromKM!A10,3)</f>
        <v>Sen</v>
      </c>
      <c r="G12" s="3" t="str">
        <f>+FromKM!G10</f>
        <v>M</v>
      </c>
      <c r="K12" s="17"/>
      <c r="L12" s="3"/>
    </row>
    <row r="13" spans="1:12" x14ac:dyDescent="0.3">
      <c r="A13" s="32">
        <f t="shared" si="0"/>
        <v>10</v>
      </c>
      <c r="B13" s="29">
        <f>+FromKM!B11</f>
        <v>433</v>
      </c>
      <c r="C13" s="43" t="str">
        <f>+FromKM!C11</f>
        <v>James</v>
      </c>
      <c r="D13" s="43" t="str">
        <f>+FromKM!D11</f>
        <v>Turner</v>
      </c>
      <c r="E13" s="29" t="str">
        <f>+TRIM(FromKM!E11)</f>
        <v>B&amp;H</v>
      </c>
      <c r="F13" t="str">
        <f>+LEFT(FromKM!A11,3)</f>
        <v>Sen</v>
      </c>
      <c r="G13" s="3" t="str">
        <f>+FromKM!G11</f>
        <v>M</v>
      </c>
      <c r="K13" s="17"/>
      <c r="L13" s="3"/>
    </row>
    <row r="14" spans="1:12" x14ac:dyDescent="0.3">
      <c r="A14" s="32">
        <f t="shared" si="0"/>
        <v>11</v>
      </c>
      <c r="B14" s="29">
        <f>+FromKM!B12</f>
        <v>434</v>
      </c>
      <c r="C14" s="43" t="str">
        <f>+FromKM!C12</f>
        <v>Craig</v>
      </c>
      <c r="D14" s="43" t="str">
        <f>+FromKM!D12</f>
        <v>Halsey</v>
      </c>
      <c r="E14" s="29" t="str">
        <f>+TRIM(FromKM!E12)</f>
        <v>B&amp;H</v>
      </c>
      <c r="F14" t="str">
        <f>+LEFT(FromKM!A12,3)</f>
        <v>Sen</v>
      </c>
      <c r="G14" s="3" t="str">
        <f>+FromKM!G12</f>
        <v>M</v>
      </c>
      <c r="K14" s="17"/>
      <c r="L14" s="3"/>
    </row>
    <row r="15" spans="1:12" x14ac:dyDescent="0.3">
      <c r="A15" s="32">
        <f t="shared" si="0"/>
        <v>12</v>
      </c>
      <c r="B15" s="29">
        <f>+FromKM!B13</f>
        <v>435</v>
      </c>
      <c r="C15" s="43" t="str">
        <f>+FromKM!C13</f>
        <v>Tim</v>
      </c>
      <c r="D15" s="43" t="str">
        <f>+FromKM!D13</f>
        <v>Lodge</v>
      </c>
      <c r="E15" s="29" t="str">
        <f>+TRIM(FromKM!E13)</f>
        <v>B&amp;H</v>
      </c>
      <c r="F15" t="str">
        <f>+LEFT(FromKM!A13,3)</f>
        <v>Sen</v>
      </c>
      <c r="G15" s="3" t="str">
        <f>+FromKM!G13</f>
        <v>M</v>
      </c>
      <c r="K15" s="17"/>
      <c r="L15" s="3"/>
    </row>
    <row r="16" spans="1:12" x14ac:dyDescent="0.3">
      <c r="A16" s="32">
        <f t="shared" si="0"/>
        <v>13</v>
      </c>
      <c r="B16" s="29">
        <f>+FromKM!B14</f>
        <v>436</v>
      </c>
      <c r="C16" s="43" t="str">
        <f>+FromKM!C14</f>
        <v>Tomer</v>
      </c>
      <c r="D16" s="43" t="str">
        <f>+FromKM!D14</f>
        <v>Tarragano</v>
      </c>
      <c r="E16" s="29" t="str">
        <f>+TRIM(FromKM!E14)</f>
        <v>B&amp;H</v>
      </c>
      <c r="F16" t="str">
        <f>+LEFT(FromKM!A14,3)</f>
        <v>Sen</v>
      </c>
      <c r="G16" s="3" t="str">
        <f>+FromKM!G14</f>
        <v>M</v>
      </c>
      <c r="K16" s="17"/>
      <c r="L16" s="3"/>
    </row>
    <row r="17" spans="1:37" x14ac:dyDescent="0.3">
      <c r="A17" s="32">
        <f t="shared" si="0"/>
        <v>14</v>
      </c>
      <c r="B17" s="29">
        <f>+FromKM!B15</f>
        <v>437</v>
      </c>
      <c r="C17" s="43" t="str">
        <f>+FromKM!C15</f>
        <v>Andy</v>
      </c>
      <c r="D17" s="43" t="str">
        <f>+FromKM!D15</f>
        <v>Mitchelson</v>
      </c>
      <c r="E17" s="29" t="str">
        <f>+TRIM(FromKM!E15)</f>
        <v>B&amp;H</v>
      </c>
      <c r="F17" t="str">
        <f>+LEFT(FromKM!A15,3)</f>
        <v>Sen</v>
      </c>
      <c r="G17" s="3" t="str">
        <f>+FromKM!G15</f>
        <v>M</v>
      </c>
      <c r="K17" s="17"/>
      <c r="L17" s="3"/>
    </row>
    <row r="18" spans="1:37" x14ac:dyDescent="0.3">
      <c r="A18" s="32">
        <f t="shared" si="0"/>
        <v>15</v>
      </c>
      <c r="B18" s="29">
        <f>+FromKM!B16</f>
        <v>438</v>
      </c>
      <c r="C18" s="43" t="str">
        <f>+FromKM!C16</f>
        <v>Cameron</v>
      </c>
      <c r="D18" s="43" t="str">
        <f>+FromKM!D16</f>
        <v>Dunn</v>
      </c>
      <c r="E18" s="29" t="str">
        <f>+TRIM(FromKM!E16)</f>
        <v>B&amp;H</v>
      </c>
      <c r="F18" t="str">
        <f>+LEFT(FromKM!A16,3)</f>
        <v>Sen</v>
      </c>
      <c r="G18" s="3" t="str">
        <f>+FromKM!G16</f>
        <v>M</v>
      </c>
      <c r="K18" s="17"/>
      <c r="L18" s="3"/>
    </row>
    <row r="19" spans="1:37" x14ac:dyDescent="0.3">
      <c r="A19" s="32">
        <f t="shared" si="0"/>
        <v>16</v>
      </c>
      <c r="B19" s="29">
        <f>+FromKM!B17</f>
        <v>428</v>
      </c>
      <c r="C19" s="43" t="str">
        <f>+FromKM!C17</f>
        <v>Simon</v>
      </c>
      <c r="D19" s="43" t="str">
        <f>+FromKM!D17</f>
        <v>Heath</v>
      </c>
      <c r="E19" s="29" t="str">
        <f>+TRIM(FromKM!E17)</f>
        <v>PHX</v>
      </c>
      <c r="F19" t="str">
        <f>+LEFT(FromKM!A17,3)</f>
        <v>Sen</v>
      </c>
      <c r="G19" s="3" t="str">
        <f>+FromKM!G17</f>
        <v>M</v>
      </c>
      <c r="K19" s="17"/>
      <c r="L19" s="3"/>
    </row>
    <row r="20" spans="1:37" x14ac:dyDescent="0.3">
      <c r="A20" s="32">
        <f t="shared" si="0"/>
        <v>17</v>
      </c>
      <c r="B20" s="29">
        <f>+FromKM!B18</f>
        <v>446</v>
      </c>
      <c r="C20" s="43" t="str">
        <f>+FromKM!C18</f>
        <v>James</v>
      </c>
      <c r="D20" s="43" t="str">
        <f>+FromKM!D18</f>
        <v>Rae</v>
      </c>
      <c r="E20" s="29" t="str">
        <f>+TRIM(FromKM!E18)</f>
        <v>PHX</v>
      </c>
      <c r="F20" t="str">
        <f>+LEFT(FromKM!A18,3)</f>
        <v>Sen</v>
      </c>
      <c r="G20" s="3" t="str">
        <f>+FromKM!G18</f>
        <v>M</v>
      </c>
      <c r="K20" s="17"/>
      <c r="L20" s="3"/>
    </row>
    <row r="21" spans="1:37" x14ac:dyDescent="0.3">
      <c r="A21" s="32">
        <f t="shared" si="0"/>
        <v>18</v>
      </c>
      <c r="B21" s="29">
        <f>+FromKM!B19</f>
        <v>329</v>
      </c>
      <c r="C21" s="43" t="str">
        <f>+FromKM!C19</f>
        <v>Tom</v>
      </c>
      <c r="D21" s="43" t="str">
        <f>+FromKM!D19</f>
        <v>Hooper</v>
      </c>
      <c r="E21" s="29" t="str">
        <f>+TRIM(FromKM!E19)</f>
        <v>PHX</v>
      </c>
      <c r="F21" t="str">
        <f>+LEFT(FromKM!A19,3)</f>
        <v>Sen</v>
      </c>
      <c r="G21" s="3" t="str">
        <f>+FromKM!G19</f>
        <v>M</v>
      </c>
      <c r="K21" s="17"/>
      <c r="L21" s="3"/>
    </row>
    <row r="22" spans="1:37" x14ac:dyDescent="0.3">
      <c r="A22" s="32">
        <f t="shared" si="0"/>
        <v>19</v>
      </c>
      <c r="B22" s="29">
        <f>+FromKM!B20</f>
        <v>330</v>
      </c>
      <c r="C22" s="43" t="str">
        <f>+FromKM!C20</f>
        <v>Lewis</v>
      </c>
      <c r="D22" s="43" t="str">
        <f>+FromKM!D20</f>
        <v>Isaacs</v>
      </c>
      <c r="E22" s="29" t="str">
        <f>+TRIM(FromKM!E20)</f>
        <v>PHX</v>
      </c>
      <c r="F22" t="str">
        <f>+LEFT(FromKM!A20,3)</f>
        <v>Sen</v>
      </c>
      <c r="G22" s="3" t="str">
        <f>+FromKM!G20</f>
        <v>M</v>
      </c>
      <c r="K22" s="17"/>
      <c r="L22" s="3"/>
    </row>
    <row r="23" spans="1:37" x14ac:dyDescent="0.3">
      <c r="A23" s="32">
        <f t="shared" si="0"/>
        <v>20</v>
      </c>
      <c r="B23" s="29">
        <f>+FromKM!B21</f>
        <v>331</v>
      </c>
      <c r="C23" s="43" t="str">
        <f>+FromKM!C21</f>
        <v>Daegan</v>
      </c>
      <c r="D23" s="43" t="str">
        <f>+FromKM!D21</f>
        <v>Beaumont</v>
      </c>
      <c r="E23" s="29" t="str">
        <f>+TRIM(FromKM!E21)</f>
        <v>PHX</v>
      </c>
      <c r="F23" t="str">
        <f>+LEFT(FromKM!A21,3)</f>
        <v>Sen</v>
      </c>
      <c r="G23" s="3" t="str">
        <f>+FromKM!G21</f>
        <v>M</v>
      </c>
      <c r="K23" s="17"/>
      <c r="L23" s="3"/>
    </row>
    <row r="24" spans="1:37" x14ac:dyDescent="0.3">
      <c r="A24" s="32">
        <f t="shared" si="0"/>
        <v>21</v>
      </c>
      <c r="B24" s="29">
        <f>+FromKM!B22</f>
        <v>334</v>
      </c>
      <c r="C24" s="43" t="str">
        <f>+FromKM!C22</f>
        <v>Finn</v>
      </c>
      <c r="D24" s="43" t="str">
        <f>+FromKM!D22</f>
        <v>McNally</v>
      </c>
      <c r="E24" s="29" t="str">
        <f>+TRIM(FromKM!E22)</f>
        <v>PHX</v>
      </c>
      <c r="F24" t="str">
        <f>+LEFT(FromKM!A22,3)</f>
        <v>Sen</v>
      </c>
      <c r="G24" s="3" t="str">
        <f>+FromKM!G22</f>
        <v>M</v>
      </c>
      <c r="K24" s="17"/>
      <c r="L24" s="30"/>
    </row>
    <row r="25" spans="1:37" x14ac:dyDescent="0.3">
      <c r="A25" s="32">
        <f t="shared" si="0"/>
        <v>22</v>
      </c>
      <c r="B25" s="29">
        <f>+FromKM!B23</f>
        <v>338</v>
      </c>
      <c r="C25" s="43" t="str">
        <f>+FromKM!C23</f>
        <v>Phil</v>
      </c>
      <c r="D25" s="43" t="str">
        <f>+FromKM!D23</f>
        <v>Grabsky</v>
      </c>
      <c r="E25" s="29" t="str">
        <f>+TRIM(FromKM!E23)</f>
        <v>PHX</v>
      </c>
      <c r="F25" t="str">
        <f>+LEFT(FromKM!A23,3)</f>
        <v>Sen</v>
      </c>
      <c r="G25" s="3" t="str">
        <f>+FromKM!G23</f>
        <v>M</v>
      </c>
      <c r="K25" s="17"/>
      <c r="L25" s="30"/>
    </row>
    <row r="26" spans="1:37" x14ac:dyDescent="0.3">
      <c r="A26" s="32">
        <f t="shared" si="0"/>
        <v>23</v>
      </c>
      <c r="B26" s="29">
        <f>+FromKM!B24</f>
        <v>373</v>
      </c>
      <c r="C26" s="43" t="str">
        <f>+FromKM!C24</f>
        <v>Luke</v>
      </c>
      <c r="D26" s="43" t="str">
        <f>+FromKM!D24</f>
        <v>Piper</v>
      </c>
      <c r="E26" s="29" t="str">
        <f>+TRIM(FromKM!E24)</f>
        <v>PHX</v>
      </c>
      <c r="F26" t="str">
        <f>+LEFT(FromKM!A24,3)</f>
        <v>Sen</v>
      </c>
      <c r="G26" s="3" t="str">
        <f>+FromKM!G24</f>
        <v>M</v>
      </c>
      <c r="K26" s="17"/>
      <c r="L26" s="30"/>
    </row>
    <row r="27" spans="1:37" x14ac:dyDescent="0.3">
      <c r="A27" s="32">
        <f t="shared" si="0"/>
        <v>24</v>
      </c>
      <c r="B27" s="29">
        <f>+FromKM!B25</f>
        <v>374</v>
      </c>
      <c r="C27" s="43" t="str">
        <f>+FromKM!C25</f>
        <v>Alex</v>
      </c>
      <c r="D27" s="43" t="str">
        <f>+FromKM!D25</f>
        <v>Garrod</v>
      </c>
      <c r="E27" s="29" t="str">
        <f>+TRIM(FromKM!E25)</f>
        <v>PHX</v>
      </c>
      <c r="F27" t="str">
        <f>+LEFT(FromKM!A25,3)</f>
        <v>Sen</v>
      </c>
      <c r="G27" s="3" t="str">
        <f>+FromKM!G25</f>
        <v>M</v>
      </c>
      <c r="K27" s="17"/>
      <c r="L27" s="30"/>
    </row>
    <row r="28" spans="1:37" x14ac:dyDescent="0.3">
      <c r="A28" s="32">
        <f t="shared" si="0"/>
        <v>25</v>
      </c>
      <c r="B28" s="29">
        <f>+FromKM!B26</f>
        <v>376</v>
      </c>
      <c r="C28" s="43" t="str">
        <f>+FromKM!C26</f>
        <v>Paul</v>
      </c>
      <c r="D28" s="43" t="str">
        <f>+FromKM!D26</f>
        <v>Wishart</v>
      </c>
      <c r="E28" s="29" t="str">
        <f>+TRIM(FromKM!E26)</f>
        <v>PHX</v>
      </c>
      <c r="F28" t="str">
        <f>+LEFT(FromKM!A26,3)</f>
        <v>Sen</v>
      </c>
      <c r="G28" s="3" t="str">
        <f>+FromKM!G26</f>
        <v>M</v>
      </c>
      <c r="K28" s="17"/>
      <c r="L28" s="30"/>
    </row>
    <row r="29" spans="1:37" x14ac:dyDescent="0.3">
      <c r="A29" s="32">
        <f t="shared" si="0"/>
        <v>26</v>
      </c>
      <c r="B29" s="29">
        <f>+FromKM!B27</f>
        <v>382</v>
      </c>
      <c r="C29" s="43" t="str">
        <f>+FromKM!C27</f>
        <v>Jon</v>
      </c>
      <c r="D29" s="43" t="str">
        <f>+FromKM!D27</f>
        <v>Clays</v>
      </c>
      <c r="E29" s="29" t="str">
        <f>+TRIM(FromKM!E27)</f>
        <v>PHX</v>
      </c>
      <c r="F29" t="str">
        <f>+LEFT(FromKM!A27,3)</f>
        <v>Sen</v>
      </c>
      <c r="G29" s="3" t="str">
        <f>+FromKM!G27</f>
        <v>M</v>
      </c>
      <c r="K29" s="17"/>
      <c r="L29" s="30"/>
    </row>
    <row r="30" spans="1:37" x14ac:dyDescent="0.3">
      <c r="A30" s="32">
        <f t="shared" si="0"/>
        <v>27</v>
      </c>
      <c r="B30" s="29">
        <f>+FromKM!B28</f>
        <v>383</v>
      </c>
      <c r="C30" s="43" t="str">
        <f>+FromKM!C28</f>
        <v>James</v>
      </c>
      <c r="D30" s="43" t="str">
        <f>+FromKM!D28</f>
        <v>Hampshire</v>
      </c>
      <c r="E30" s="29" t="str">
        <f>+TRIM(FromKM!E28)</f>
        <v>PHX</v>
      </c>
      <c r="F30" t="str">
        <f>+LEFT(FromKM!A28,3)</f>
        <v>Sen</v>
      </c>
      <c r="G30" s="3" t="str">
        <f>+FromKM!G28</f>
        <v>M</v>
      </c>
      <c r="K30" s="17"/>
    </row>
    <row r="31" spans="1:37" x14ac:dyDescent="0.3">
      <c r="A31" s="32">
        <f t="shared" si="0"/>
        <v>28</v>
      </c>
      <c r="B31" s="29">
        <f>+FromKM!B29</f>
        <v>400</v>
      </c>
      <c r="C31" s="43" t="str">
        <f>+FromKM!C29</f>
        <v>Stuart</v>
      </c>
      <c r="D31" s="43" t="str">
        <f>+FromKM!D29</f>
        <v>Roberts</v>
      </c>
      <c r="E31" s="29" t="str">
        <f>+TRIM(FromKM!E29)</f>
        <v>PHX</v>
      </c>
      <c r="F31" t="str">
        <f>+LEFT(FromKM!A29,3)</f>
        <v>Sen</v>
      </c>
      <c r="G31" s="3" t="str">
        <f>+FromKM!G29</f>
        <v>M</v>
      </c>
      <c r="K31" s="17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0"/>
      <c r="AG31" s="30"/>
      <c r="AH31" s="30"/>
      <c r="AI31" s="30"/>
      <c r="AJ31" s="30"/>
      <c r="AK31" s="30"/>
    </row>
    <row r="32" spans="1:37" x14ac:dyDescent="0.3">
      <c r="A32" s="32">
        <f t="shared" si="0"/>
        <v>29</v>
      </c>
      <c r="B32" s="29">
        <f>+FromKM!B30</f>
        <v>409</v>
      </c>
      <c r="C32" s="43" t="str">
        <f>+FromKM!C30</f>
        <v>Todd</v>
      </c>
      <c r="D32" s="43" t="str">
        <f>+FromKM!D30</f>
        <v>Leckie</v>
      </c>
      <c r="E32" s="29" t="str">
        <f>+TRIM(FromKM!E30)</f>
        <v>PHX</v>
      </c>
      <c r="F32" t="str">
        <f>+LEFT(FromKM!A30,3)</f>
        <v>Sen</v>
      </c>
      <c r="G32" s="3" t="str">
        <f>+FromKM!G30</f>
        <v>M</v>
      </c>
      <c r="K32" s="17"/>
    </row>
    <row r="33" spans="1:11" x14ac:dyDescent="0.3">
      <c r="A33" s="32">
        <f t="shared" si="0"/>
        <v>30</v>
      </c>
      <c r="B33" s="29">
        <f>+FromKM!B31</f>
        <v>410</v>
      </c>
      <c r="C33" s="43" t="str">
        <f>+FromKM!C31</f>
        <v>Ash</v>
      </c>
      <c r="D33" s="43" t="str">
        <f>+FromKM!D31</f>
        <v>Dorrington</v>
      </c>
      <c r="E33" s="29" t="str">
        <f>+TRIM(FromKM!E31)</f>
        <v>PHX</v>
      </c>
      <c r="F33" t="str">
        <f>+LEFT(FromKM!A31,3)</f>
        <v>Sen</v>
      </c>
      <c r="G33" s="3" t="str">
        <f>+FromKM!G31</f>
        <v>M</v>
      </c>
      <c r="K33" s="17"/>
    </row>
    <row r="34" spans="1:11" x14ac:dyDescent="0.3">
      <c r="A34" s="32">
        <f t="shared" si="0"/>
        <v>31</v>
      </c>
      <c r="B34" s="29">
        <f>+FromKM!B32</f>
        <v>417</v>
      </c>
      <c r="C34" s="43" t="str">
        <f>+FromKM!C32</f>
        <v>Jamie</v>
      </c>
      <c r="D34" s="43" t="str">
        <f>+FromKM!D32</f>
        <v>Corbett</v>
      </c>
      <c r="E34" s="29" t="str">
        <f>+TRIM(FromKM!E32)</f>
        <v>PHX</v>
      </c>
      <c r="F34" t="str">
        <f>+LEFT(FromKM!A32,3)</f>
        <v>Sen</v>
      </c>
      <c r="G34" s="3" t="str">
        <f>+FromKM!G32</f>
        <v>M</v>
      </c>
      <c r="K34" s="17"/>
    </row>
    <row r="35" spans="1:11" x14ac:dyDescent="0.3">
      <c r="A35" s="32">
        <f t="shared" si="0"/>
        <v>32</v>
      </c>
      <c r="B35" s="29">
        <f>+FromKM!B33</f>
        <v>421</v>
      </c>
      <c r="C35" s="43" t="str">
        <f>+FromKM!C33</f>
        <v>Austen</v>
      </c>
      <c r="D35" s="43" t="str">
        <f>+FromKM!D33</f>
        <v>Hunter</v>
      </c>
      <c r="E35" s="29" t="str">
        <f>+TRIM(FromKM!E33)</f>
        <v>PHX</v>
      </c>
      <c r="F35" t="str">
        <f>+LEFT(FromKM!A33,3)</f>
        <v>Sen</v>
      </c>
      <c r="G35" s="3" t="str">
        <f>+FromKM!G33</f>
        <v>M</v>
      </c>
      <c r="K35" s="17"/>
    </row>
    <row r="36" spans="1:11" x14ac:dyDescent="0.3">
      <c r="A36" s="32">
        <f t="shared" si="0"/>
        <v>33</v>
      </c>
      <c r="B36" s="29">
        <f>+FromKM!B34</f>
        <v>430</v>
      </c>
      <c r="C36" s="43" t="str">
        <f>+FromKM!C34</f>
        <v>Steve</v>
      </c>
      <c r="D36" s="43" t="str">
        <f>+FromKM!D34</f>
        <v>Selby</v>
      </c>
      <c r="E36" s="29" t="str">
        <f>+TRIM(FromKM!E34)</f>
        <v>PHX</v>
      </c>
      <c r="F36" t="str">
        <f>+LEFT(FromKM!A34,3)</f>
        <v>Sen</v>
      </c>
      <c r="G36" s="3" t="str">
        <f>+FromKM!G34</f>
        <v>M</v>
      </c>
      <c r="K36" s="17"/>
    </row>
    <row r="37" spans="1:11" x14ac:dyDescent="0.3">
      <c r="A37" s="32">
        <f t="shared" si="0"/>
        <v>34</v>
      </c>
      <c r="B37" s="29">
        <f>+FromKM!B35</f>
        <v>448</v>
      </c>
      <c r="C37" s="43" t="str">
        <f>+FromKM!C35</f>
        <v>Matthew</v>
      </c>
      <c r="D37" s="43" t="str">
        <f>+FromKM!D35</f>
        <v>Greenall</v>
      </c>
      <c r="E37" s="29" t="str">
        <f>+TRIM(FromKM!E35)</f>
        <v>PHX</v>
      </c>
      <c r="F37" t="str">
        <f>+LEFT(FromKM!A35,3)</f>
        <v>Sen</v>
      </c>
      <c r="G37" s="3" t="str">
        <f>+FromKM!G35</f>
        <v>M</v>
      </c>
      <c r="K37" s="17"/>
    </row>
    <row r="38" spans="1:11" x14ac:dyDescent="0.3">
      <c r="A38" s="32">
        <f t="shared" si="0"/>
        <v>35</v>
      </c>
      <c r="B38" s="29">
        <f>+FromKM!B36</f>
        <v>454</v>
      </c>
      <c r="C38" s="43" t="str">
        <f>+FromKM!C36</f>
        <v>Sam</v>
      </c>
      <c r="D38" s="43" t="str">
        <f>+FromKM!D36</f>
        <v>Peters</v>
      </c>
      <c r="E38" s="29" t="str">
        <f>+TRIM(FromKM!E36)</f>
        <v>PHX</v>
      </c>
      <c r="F38" t="str">
        <f>+LEFT(FromKM!A36,3)</f>
        <v>Sen</v>
      </c>
      <c r="G38" s="3" t="str">
        <f>+FromKM!G36</f>
        <v>M</v>
      </c>
      <c r="K38" s="17"/>
    </row>
    <row r="39" spans="1:11" x14ac:dyDescent="0.3">
      <c r="A39" s="32">
        <f t="shared" si="0"/>
        <v>36</v>
      </c>
      <c r="B39" s="29">
        <f>+FromKM!B37</f>
        <v>357</v>
      </c>
      <c r="C39" s="43" t="str">
        <f>+FromKM!C37</f>
        <v>Conor</v>
      </c>
      <c r="D39" s="43" t="str">
        <f>+FromKM!D37</f>
        <v>Hickey</v>
      </c>
      <c r="E39" s="29" t="str">
        <f>+TRIM(FromKM!E37)</f>
        <v>PHX</v>
      </c>
      <c r="F39" t="str">
        <f>+LEFT(FromKM!A37,3)</f>
        <v>Sen</v>
      </c>
      <c r="G39" s="3" t="str">
        <f>+FromKM!G37</f>
        <v>M</v>
      </c>
      <c r="K39" s="17"/>
    </row>
    <row r="40" spans="1:11" x14ac:dyDescent="0.3">
      <c r="A40" s="32">
        <f t="shared" si="0"/>
        <v>37</v>
      </c>
      <c r="B40" s="29">
        <f>+FromKM!B38</f>
        <v>314</v>
      </c>
      <c r="C40" s="43" t="str">
        <f>+FromKM!C38</f>
        <v>Ali</v>
      </c>
      <c r="D40" s="43" t="str">
        <f>+FromKM!D38</f>
        <v>Carter</v>
      </c>
      <c r="E40" s="29" t="str">
        <f>+TRIM(FromKM!E38)</f>
        <v>PHX</v>
      </c>
      <c r="F40" t="str">
        <f>+LEFT(FromKM!A38,3)</f>
        <v>Sen</v>
      </c>
      <c r="G40" s="3" t="str">
        <f>+FromKM!G38</f>
        <v>M</v>
      </c>
      <c r="K40" s="17"/>
    </row>
    <row r="41" spans="1:11" x14ac:dyDescent="0.3">
      <c r="A41" s="32">
        <f t="shared" si="0"/>
        <v>38</v>
      </c>
      <c r="B41" s="29">
        <f>+FromKM!B39</f>
        <v>335</v>
      </c>
      <c r="C41" s="43" t="str">
        <f>+FromKM!C39</f>
        <v>Sam</v>
      </c>
      <c r="D41" s="43" t="str">
        <f>+FromKM!D39</f>
        <v>Wade</v>
      </c>
      <c r="E41" s="29" t="str">
        <f>+TRIM(FromKM!E39)</f>
        <v>PHX</v>
      </c>
      <c r="F41" t="str">
        <f>+LEFT(FromKM!A39,3)</f>
        <v>Sen</v>
      </c>
      <c r="G41" s="3" t="str">
        <f>+FromKM!G39</f>
        <v>M</v>
      </c>
      <c r="K41" s="17"/>
    </row>
    <row r="42" spans="1:11" x14ac:dyDescent="0.3">
      <c r="A42" s="32">
        <f t="shared" si="0"/>
        <v>39</v>
      </c>
      <c r="B42" s="29">
        <f>+FromKM!B40</f>
        <v>377</v>
      </c>
      <c r="C42" s="43" t="str">
        <f>+FromKM!C40</f>
        <v>Alex</v>
      </c>
      <c r="D42" s="43" t="str">
        <f>+FromKM!D40</f>
        <v>Cruttenden</v>
      </c>
      <c r="E42" s="29" t="str">
        <f>+TRIM(FromKM!E40)</f>
        <v>PHX</v>
      </c>
      <c r="F42" t="str">
        <f>+LEFT(FromKM!A40,3)</f>
        <v>Sen</v>
      </c>
      <c r="G42" s="3" t="str">
        <f>+FromKM!G40</f>
        <v>M</v>
      </c>
      <c r="K42" s="17"/>
    </row>
    <row r="43" spans="1:11" x14ac:dyDescent="0.3">
      <c r="A43" s="32">
        <f t="shared" si="0"/>
        <v>40</v>
      </c>
      <c r="B43" s="29">
        <f>+FromKM!B41</f>
        <v>394</v>
      </c>
      <c r="C43" s="43" t="str">
        <f>+FromKM!C41</f>
        <v>Jamie</v>
      </c>
      <c r="D43" s="43" t="str">
        <f>+FromKM!D41</f>
        <v>Signy</v>
      </c>
      <c r="E43" s="29" t="str">
        <f>+TRIM(FromKM!E41)</f>
        <v>PHX</v>
      </c>
      <c r="F43" t="str">
        <f>+LEFT(FromKM!A41,3)</f>
        <v>Sen</v>
      </c>
      <c r="G43" s="3" t="str">
        <f>+FromKM!G41</f>
        <v>M</v>
      </c>
      <c r="K43" s="17"/>
    </row>
    <row r="44" spans="1:11" x14ac:dyDescent="0.3">
      <c r="A44" s="32">
        <f t="shared" si="0"/>
        <v>41</v>
      </c>
      <c r="B44" s="29">
        <f>+FromKM!B42</f>
        <v>359</v>
      </c>
      <c r="C44" s="43" t="str">
        <f>+FromKM!C42</f>
        <v>Morris</v>
      </c>
      <c r="D44" s="43" t="str">
        <f>+FromKM!D42</f>
        <v>Tarragano</v>
      </c>
      <c r="E44" s="29" t="str">
        <f>+TRIM(FromKM!E42)</f>
        <v>BTC</v>
      </c>
      <c r="F44" t="str">
        <f>+LEFT(FromKM!A42,3)</f>
        <v>Sen</v>
      </c>
      <c r="G44" s="3" t="str">
        <f>+FromKM!G42</f>
        <v>M</v>
      </c>
      <c r="K44" s="17"/>
    </row>
    <row r="45" spans="1:11" x14ac:dyDescent="0.3">
      <c r="A45" s="32">
        <f t="shared" si="0"/>
        <v>42</v>
      </c>
      <c r="B45" s="29">
        <f>+FromKM!B43</f>
        <v>342</v>
      </c>
      <c r="C45" s="43" t="str">
        <f>+FromKM!C43</f>
        <v>Phil</v>
      </c>
      <c r="D45" s="43" t="str">
        <f>+FromKM!D43</f>
        <v>Wallek</v>
      </c>
      <c r="E45" s="29" t="str">
        <f>+TRIM(FromKM!E43)</f>
        <v>BHR</v>
      </c>
      <c r="F45" t="str">
        <f>+LEFT(FromKM!A43,3)</f>
        <v>Sen</v>
      </c>
      <c r="G45" s="3" t="str">
        <f>+FromKM!G43</f>
        <v>M</v>
      </c>
      <c r="K45" s="17"/>
    </row>
    <row r="46" spans="1:11" x14ac:dyDescent="0.3">
      <c r="A46" s="32">
        <f t="shared" si="0"/>
        <v>43</v>
      </c>
      <c r="B46" s="29">
        <f>+FromKM!B44</f>
        <v>360</v>
      </c>
      <c r="C46" s="43" t="str">
        <f>+FromKM!C44</f>
        <v>Jamie</v>
      </c>
      <c r="D46" s="43" t="str">
        <f>+FromKM!D44</f>
        <v>Bedwell</v>
      </c>
      <c r="E46" s="29" t="str">
        <f>+TRIM(FromKM!E44)</f>
        <v>BWT</v>
      </c>
      <c r="F46" t="str">
        <f>+LEFT(FromKM!A44,3)</f>
        <v>Sen</v>
      </c>
      <c r="G46" s="3" t="str">
        <f>+FromKM!G44</f>
        <v>M</v>
      </c>
      <c r="K46" s="17"/>
    </row>
    <row r="47" spans="1:11" x14ac:dyDescent="0.3">
      <c r="A47" s="32">
        <f t="shared" si="0"/>
        <v>44</v>
      </c>
      <c r="B47" s="29">
        <f>+FromKM!B45</f>
        <v>419</v>
      </c>
      <c r="C47" s="43" t="str">
        <f>+FromKM!C45</f>
        <v>Charlie</v>
      </c>
      <c r="D47" s="43" t="str">
        <f>+FromKM!D45</f>
        <v>Levett</v>
      </c>
      <c r="E47" s="29" t="str">
        <f>+TRIM(FromKM!E45)</f>
        <v>BWT</v>
      </c>
      <c r="F47" t="str">
        <f>+LEFT(FromKM!A45,3)</f>
        <v>Sen</v>
      </c>
      <c r="G47" s="3" t="str">
        <f>+FromKM!G45</f>
        <v>M</v>
      </c>
      <c r="K47" s="17"/>
    </row>
    <row r="48" spans="1:11" x14ac:dyDescent="0.3">
      <c r="A48" s="32">
        <f t="shared" si="0"/>
        <v>45</v>
      </c>
      <c r="B48" s="29">
        <f>+FromKM!B46</f>
        <v>453</v>
      </c>
      <c r="C48" s="43" t="str">
        <f>+FromKM!C46</f>
        <v>Lewis</v>
      </c>
      <c r="D48" s="43" t="str">
        <f>+FromKM!D46</f>
        <v>Williams</v>
      </c>
      <c r="E48" s="29" t="str">
        <f>+TRIM(FromKM!E46)</f>
        <v>BWT</v>
      </c>
      <c r="F48" t="str">
        <f>+LEFT(FromKM!A46,3)</f>
        <v>Sen</v>
      </c>
      <c r="G48" s="3" t="str">
        <f>+FromKM!G46</f>
        <v>M</v>
      </c>
      <c r="K48" s="17"/>
    </row>
    <row r="49" spans="1:11" x14ac:dyDescent="0.3">
      <c r="A49" s="32">
        <f t="shared" si="0"/>
        <v>46</v>
      </c>
      <c r="B49" s="29">
        <f>+FromKM!B47</f>
        <v>418</v>
      </c>
      <c r="C49" s="43" t="str">
        <f>+FromKM!C47</f>
        <v>Matthew</v>
      </c>
      <c r="D49" s="43" t="str">
        <f>+FromKM!D47</f>
        <v>Dowle</v>
      </c>
      <c r="E49" s="29" t="str">
        <f>+TRIM(FromKM!E47)</f>
        <v>BWT</v>
      </c>
      <c r="F49" t="str">
        <f>+LEFT(FromKM!A47,3)</f>
        <v>Sen</v>
      </c>
      <c r="G49" s="3" t="str">
        <f>+FromKM!G47</f>
        <v>M</v>
      </c>
      <c r="K49" s="17"/>
    </row>
    <row r="50" spans="1:11" x14ac:dyDescent="0.3">
      <c r="A50" s="32">
        <f t="shared" si="0"/>
        <v>47</v>
      </c>
      <c r="B50" s="29">
        <f>+FromKM!B48</f>
        <v>440</v>
      </c>
      <c r="C50" s="43" t="str">
        <f>+FromKM!C48</f>
        <v>Peter</v>
      </c>
      <c r="D50" s="43" t="str">
        <f>+FromKM!D48</f>
        <v>Anderson</v>
      </c>
      <c r="E50" s="29" t="str">
        <f>+TRIM(FromKM!E48)</f>
        <v>CHI</v>
      </c>
      <c r="F50" t="str">
        <f>+LEFT(FromKM!A48,3)</f>
        <v>Sen</v>
      </c>
      <c r="G50" s="3" t="str">
        <f>+FromKM!G48</f>
        <v>M</v>
      </c>
      <c r="K50" s="17"/>
    </row>
    <row r="51" spans="1:11" x14ac:dyDescent="0.3">
      <c r="A51" s="32">
        <f t="shared" si="0"/>
        <v>48</v>
      </c>
      <c r="B51" s="29">
        <f>+FromKM!B49</f>
        <v>445</v>
      </c>
      <c r="C51" s="43" t="str">
        <f>+FromKM!C49</f>
        <v>Tim</v>
      </c>
      <c r="D51" s="43" t="str">
        <f>+FromKM!D49</f>
        <v>Brown</v>
      </c>
      <c r="E51" s="29" t="str">
        <f>+TRIM(FromKM!E49)</f>
        <v>CHI</v>
      </c>
      <c r="F51" t="str">
        <f>+LEFT(FromKM!A49,3)</f>
        <v>Sen</v>
      </c>
      <c r="G51" s="3" t="str">
        <f>+FromKM!G49</f>
        <v>M</v>
      </c>
      <c r="K51" s="17"/>
    </row>
    <row r="52" spans="1:11" x14ac:dyDescent="0.3">
      <c r="A52" s="32">
        <f t="shared" si="0"/>
        <v>49</v>
      </c>
      <c r="B52" s="29">
        <f>+FromKM!B50</f>
        <v>345</v>
      </c>
      <c r="C52" s="43" t="str">
        <f>+FromKM!C50</f>
        <v>James</v>
      </c>
      <c r="D52" s="43" t="str">
        <f>+FromKM!D50</f>
        <v>Baker</v>
      </c>
      <c r="E52" s="29" t="str">
        <f>+TRIM(FromKM!E50)</f>
        <v>CHI</v>
      </c>
      <c r="F52" t="str">
        <f>+LEFT(FromKM!A50,3)</f>
        <v>Sen</v>
      </c>
      <c r="G52" s="3" t="str">
        <f>+FromKM!G50</f>
        <v>M</v>
      </c>
      <c r="K52" s="17"/>
    </row>
    <row r="53" spans="1:11" x14ac:dyDescent="0.3">
      <c r="A53" s="32">
        <f t="shared" si="0"/>
        <v>50</v>
      </c>
      <c r="B53" s="29">
        <f>+FromKM!B51</f>
        <v>401</v>
      </c>
      <c r="C53" s="43" t="str">
        <f>+FromKM!C51</f>
        <v>Jim</v>
      </c>
      <c r="D53" s="43" t="str">
        <f>+FromKM!D51</f>
        <v>Garland</v>
      </c>
      <c r="E53" s="29" t="str">
        <f>+TRIM(FromKM!E51)</f>
        <v>CHI</v>
      </c>
      <c r="F53" t="str">
        <f>+LEFT(FromKM!A51,3)</f>
        <v>Sen</v>
      </c>
      <c r="G53" s="3" t="str">
        <f>+FromKM!G51</f>
        <v>M</v>
      </c>
      <c r="K53" s="17"/>
    </row>
    <row r="54" spans="1:11" x14ac:dyDescent="0.3">
      <c r="A54" s="32">
        <f t="shared" si="0"/>
        <v>51</v>
      </c>
      <c r="B54" s="29">
        <f>+FromKM!B52</f>
        <v>413</v>
      </c>
      <c r="C54" s="43" t="str">
        <f>+FromKM!C52</f>
        <v>Ned</v>
      </c>
      <c r="D54" s="43" t="str">
        <f>+FromKM!D52</f>
        <v>Potter</v>
      </c>
      <c r="E54" s="29" t="str">
        <f>+TRIM(FromKM!E52)</f>
        <v>CHI</v>
      </c>
      <c r="F54" t="str">
        <f>+LEFT(FromKM!A52,3)</f>
        <v>Sen</v>
      </c>
      <c r="G54" s="3" t="str">
        <f>+FromKM!G52</f>
        <v>M</v>
      </c>
      <c r="K54" s="17"/>
    </row>
    <row r="55" spans="1:11" x14ac:dyDescent="0.3">
      <c r="A55" s="32">
        <f t="shared" si="0"/>
        <v>52</v>
      </c>
      <c r="B55" s="29">
        <f>+FromKM!B53</f>
        <v>425</v>
      </c>
      <c r="C55" s="43" t="str">
        <f>+FromKM!C53</f>
        <v>Ben</v>
      </c>
      <c r="D55" s="43" t="str">
        <f>+FromKM!D53</f>
        <v>Morton</v>
      </c>
      <c r="E55" s="29" t="str">
        <f>+TRIM(FromKM!E53)</f>
        <v>CHI</v>
      </c>
      <c r="F55" t="str">
        <f>+LEFT(FromKM!A53,3)</f>
        <v>Sen</v>
      </c>
      <c r="G55" s="3" t="str">
        <f>+FromKM!G53</f>
        <v>M</v>
      </c>
      <c r="K55" s="17"/>
    </row>
    <row r="56" spans="1:11" x14ac:dyDescent="0.3">
      <c r="A56" s="32">
        <f t="shared" si="0"/>
        <v>53</v>
      </c>
      <c r="B56" s="29">
        <f>+FromKM!B54</f>
        <v>462</v>
      </c>
      <c r="C56" s="43" t="str">
        <f>+FromKM!C54</f>
        <v>Harry</v>
      </c>
      <c r="D56" s="43" t="str">
        <f>+FromKM!D54</f>
        <v>Leleu</v>
      </c>
      <c r="E56" s="29" t="str">
        <f>+TRIM(FromKM!E54)</f>
        <v>CHI</v>
      </c>
      <c r="F56" t="str">
        <f>+LEFT(FromKM!A54,3)</f>
        <v>Sen</v>
      </c>
      <c r="G56" s="3" t="str">
        <f>+FromKM!G54</f>
        <v>M</v>
      </c>
      <c r="K56" s="17"/>
    </row>
    <row r="57" spans="1:11" x14ac:dyDescent="0.3">
      <c r="A57" s="32">
        <f t="shared" si="0"/>
        <v>54</v>
      </c>
      <c r="B57" s="29">
        <f>+FromKM!B55</f>
        <v>463</v>
      </c>
      <c r="C57" s="43" t="str">
        <f>+FromKM!C55</f>
        <v>Chris</v>
      </c>
      <c r="D57" s="43" t="str">
        <f>+FromKM!D55</f>
        <v>West</v>
      </c>
      <c r="E57" s="29" t="str">
        <f>+TRIM(FromKM!E55)</f>
        <v>CHI</v>
      </c>
      <c r="F57" t="str">
        <f>+LEFT(FromKM!A55,3)</f>
        <v>Sen</v>
      </c>
      <c r="G57" s="3" t="str">
        <f>+FromKM!G55</f>
        <v>M</v>
      </c>
      <c r="K57" s="17"/>
    </row>
    <row r="58" spans="1:11" x14ac:dyDescent="0.3">
      <c r="A58" s="32">
        <f t="shared" si="0"/>
        <v>55</v>
      </c>
      <c r="B58" s="29">
        <f>+FromKM!B56</f>
        <v>332</v>
      </c>
      <c r="C58" s="43" t="str">
        <f>+FromKM!C56</f>
        <v>Hugo</v>
      </c>
      <c r="D58" s="43" t="str">
        <f>+FromKM!D56</f>
        <v>Hewitt</v>
      </c>
      <c r="E58" s="29" t="str">
        <f>+TRIM(FromKM!E56)</f>
        <v>CRA</v>
      </c>
      <c r="F58" t="str">
        <f>+LEFT(FromKM!A56,3)</f>
        <v>Sen</v>
      </c>
      <c r="G58" s="3" t="str">
        <f>+FromKM!G56</f>
        <v>M</v>
      </c>
      <c r="K58" s="17"/>
    </row>
    <row r="59" spans="1:11" x14ac:dyDescent="0.3">
      <c r="A59" s="32">
        <f t="shared" si="0"/>
        <v>56</v>
      </c>
      <c r="B59" s="29">
        <f>+FromKM!B57</f>
        <v>350</v>
      </c>
      <c r="C59" s="43" t="str">
        <f>+FromKM!C57</f>
        <v>Michal</v>
      </c>
      <c r="D59" s="43" t="str">
        <f>+FromKM!D57</f>
        <v>Blaszczuk</v>
      </c>
      <c r="E59" s="29" t="str">
        <f>+TRIM(FromKM!E57)</f>
        <v>CRA</v>
      </c>
      <c r="F59" t="str">
        <f>+LEFT(FromKM!A57,3)</f>
        <v>Sen</v>
      </c>
      <c r="G59" s="3" t="str">
        <f>+FromKM!G57</f>
        <v>M</v>
      </c>
      <c r="K59" s="17"/>
    </row>
    <row r="60" spans="1:11" x14ac:dyDescent="0.3">
      <c r="A60" s="32">
        <f t="shared" si="0"/>
        <v>57</v>
      </c>
      <c r="B60" s="29">
        <f>+FromKM!B58</f>
        <v>395</v>
      </c>
      <c r="C60" s="43" t="str">
        <f>+FromKM!C58</f>
        <v>Kieran</v>
      </c>
      <c r="D60" s="43" t="str">
        <f>+FromKM!D58</f>
        <v>Barnes</v>
      </c>
      <c r="E60" s="29" t="str">
        <f>+TRIM(FromKM!E58)</f>
        <v>CRA</v>
      </c>
      <c r="F60" t="str">
        <f>+LEFT(FromKM!A58,3)</f>
        <v>Sen</v>
      </c>
      <c r="G60" s="3" t="str">
        <f>+FromKM!G58</f>
        <v>M</v>
      </c>
      <c r="K60" s="17"/>
    </row>
    <row r="61" spans="1:11" x14ac:dyDescent="0.3">
      <c r="A61" s="32">
        <f t="shared" si="0"/>
        <v>58</v>
      </c>
      <c r="B61" s="29">
        <f>+FromKM!B59</f>
        <v>347</v>
      </c>
      <c r="C61" s="43" t="str">
        <f>+FromKM!C59</f>
        <v>Neil</v>
      </c>
      <c r="D61" s="43" t="str">
        <f>+FromKM!D59</f>
        <v>Boniface</v>
      </c>
      <c r="E61" s="29" t="str">
        <f>+TRIM(FromKM!E59)</f>
        <v>CRA</v>
      </c>
      <c r="F61" t="str">
        <f>+LEFT(FromKM!A59,3)</f>
        <v>Sen</v>
      </c>
      <c r="G61" s="3" t="str">
        <f>+FromKM!G59</f>
        <v>M</v>
      </c>
      <c r="K61" s="17"/>
    </row>
    <row r="62" spans="1:11" x14ac:dyDescent="0.3">
      <c r="A62" s="32">
        <f t="shared" si="0"/>
        <v>59</v>
      </c>
      <c r="B62" s="29">
        <f>+FromKM!B60</f>
        <v>348</v>
      </c>
      <c r="C62" s="43" t="str">
        <f>+FromKM!C60</f>
        <v>Daniel</v>
      </c>
      <c r="D62" s="43" t="str">
        <f>+FromKM!D60</f>
        <v>Stevens</v>
      </c>
      <c r="E62" s="29" t="str">
        <f>+TRIM(FromKM!E60)</f>
        <v>CRA</v>
      </c>
      <c r="F62" t="str">
        <f>+LEFT(FromKM!A60,3)</f>
        <v>Sen</v>
      </c>
      <c r="G62" s="3" t="str">
        <f>+FromKM!G60</f>
        <v>M</v>
      </c>
      <c r="K62" s="17"/>
    </row>
    <row r="63" spans="1:11" x14ac:dyDescent="0.3">
      <c r="A63" s="32">
        <f t="shared" si="0"/>
        <v>60</v>
      </c>
      <c r="B63" s="29">
        <f>+FromKM!B61</f>
        <v>349</v>
      </c>
      <c r="C63" s="43" t="str">
        <f>+FromKM!C61</f>
        <v>David</v>
      </c>
      <c r="D63" s="43" t="str">
        <f>+FromKM!D61</f>
        <v>Tibbals</v>
      </c>
      <c r="E63" s="29" t="str">
        <f>+TRIM(FromKM!E61)</f>
        <v>CRA</v>
      </c>
      <c r="F63" t="str">
        <f>+LEFT(FromKM!A61,3)</f>
        <v>Sen</v>
      </c>
      <c r="G63" s="3" t="str">
        <f>+FromKM!G61</f>
        <v>M</v>
      </c>
      <c r="K63" s="17"/>
    </row>
    <row r="64" spans="1:11" x14ac:dyDescent="0.3">
      <c r="A64" s="32">
        <f t="shared" si="0"/>
        <v>61</v>
      </c>
      <c r="B64" s="29">
        <f>+FromKM!B62</f>
        <v>353</v>
      </c>
      <c r="C64" s="43" t="str">
        <f>+FromKM!C62</f>
        <v>Simon</v>
      </c>
      <c r="D64" s="43" t="str">
        <f>+FromKM!D62</f>
        <v>Powell</v>
      </c>
      <c r="E64" s="29" t="str">
        <f>+TRIM(FromKM!E62)</f>
        <v>CRA</v>
      </c>
      <c r="F64" t="str">
        <f>+LEFT(FromKM!A62,3)</f>
        <v>Sen</v>
      </c>
      <c r="G64" s="3" t="str">
        <f>+FromKM!G62</f>
        <v>M</v>
      </c>
      <c r="K64" s="17"/>
    </row>
    <row r="65" spans="1:11" x14ac:dyDescent="0.3">
      <c r="A65" s="32">
        <f t="shared" si="0"/>
        <v>62</v>
      </c>
      <c r="B65" s="29">
        <f>+FromKM!B63</f>
        <v>358</v>
      </c>
      <c r="C65" s="43" t="str">
        <f>+FromKM!C63</f>
        <v>James</v>
      </c>
      <c r="D65" s="43" t="str">
        <f>+FromKM!D63</f>
        <v>Tombs</v>
      </c>
      <c r="E65" s="29" t="str">
        <f>+TRIM(FromKM!E63)</f>
        <v>CRA</v>
      </c>
      <c r="F65" t="str">
        <f>+LEFT(FromKM!A63,3)</f>
        <v>Sen</v>
      </c>
      <c r="G65" s="3" t="str">
        <f>+FromKM!G63</f>
        <v>M</v>
      </c>
      <c r="K65" s="17"/>
    </row>
    <row r="66" spans="1:11" x14ac:dyDescent="0.3">
      <c r="A66" s="32">
        <f t="shared" si="0"/>
        <v>63</v>
      </c>
      <c r="B66" s="29">
        <f>+FromKM!B64</f>
        <v>452</v>
      </c>
      <c r="C66" s="43" t="str">
        <f>+FromKM!C64</f>
        <v>Tim</v>
      </c>
      <c r="D66" s="43" t="str">
        <f>+FromKM!D64</f>
        <v>Kimber</v>
      </c>
      <c r="E66" s="29" t="str">
        <f>+TRIM(FromKM!E64)</f>
        <v>CRA</v>
      </c>
      <c r="F66" t="str">
        <f>+LEFT(FromKM!A64,3)</f>
        <v>Sen</v>
      </c>
      <c r="G66" s="3" t="str">
        <f>+FromKM!G64</f>
        <v>M</v>
      </c>
      <c r="K66" s="17"/>
    </row>
    <row r="67" spans="1:11" x14ac:dyDescent="0.3">
      <c r="A67" s="32">
        <f t="shared" si="0"/>
        <v>64</v>
      </c>
      <c r="B67" s="29">
        <f>+FromKM!B65</f>
        <v>455</v>
      </c>
      <c r="C67" s="43" t="str">
        <f>+FromKM!C65</f>
        <v>James</v>
      </c>
      <c r="D67" s="43" t="str">
        <f>+FromKM!D65</f>
        <v>Westlake</v>
      </c>
      <c r="E67" s="29" t="str">
        <f>+TRIM(FromKM!E65)</f>
        <v>CRA</v>
      </c>
      <c r="F67" t="str">
        <f>+LEFT(FromKM!A65,3)</f>
        <v>Sen</v>
      </c>
      <c r="G67" s="3" t="str">
        <f>+FromKM!G65</f>
        <v>M</v>
      </c>
      <c r="K67" s="17"/>
    </row>
    <row r="68" spans="1:11" x14ac:dyDescent="0.3">
      <c r="A68" s="32">
        <f t="shared" si="0"/>
        <v>65</v>
      </c>
      <c r="B68" s="29">
        <f>+FromKM!B66</f>
        <v>456</v>
      </c>
      <c r="C68" s="43" t="str">
        <f>+FromKM!C66</f>
        <v>David</v>
      </c>
      <c r="D68" s="43" t="str">
        <f>+FromKM!D66</f>
        <v>Bull</v>
      </c>
      <c r="E68" s="29" t="str">
        <f>+TRIM(FromKM!E66)</f>
        <v>CRA</v>
      </c>
      <c r="F68" t="str">
        <f>+LEFT(FromKM!A66,3)</f>
        <v>Sen</v>
      </c>
      <c r="G68" s="3" t="str">
        <f>+FromKM!G66</f>
        <v>M</v>
      </c>
      <c r="K68" s="17"/>
    </row>
    <row r="69" spans="1:11" x14ac:dyDescent="0.3">
      <c r="A69" s="32">
        <f t="shared" si="0"/>
        <v>66</v>
      </c>
      <c r="B69" s="29">
        <f>+FromKM!B67</f>
        <v>352</v>
      </c>
      <c r="C69" s="43" t="str">
        <f>+FromKM!C67</f>
        <v>Thomas</v>
      </c>
      <c r="D69" s="43" t="str">
        <f>+FromKM!D67</f>
        <v>Thayre</v>
      </c>
      <c r="E69" s="29" t="str">
        <f>+TRIM(FromKM!E67)</f>
        <v>CRA</v>
      </c>
      <c r="F69" t="str">
        <f>+LEFT(FromKM!A67,3)</f>
        <v>Sen</v>
      </c>
      <c r="G69" s="3" t="str">
        <f>+FromKM!G67</f>
        <v>M</v>
      </c>
      <c r="K69" s="17"/>
    </row>
    <row r="70" spans="1:11" x14ac:dyDescent="0.3">
      <c r="A70" s="32">
        <f t="shared" ref="A70:A133" si="1">+A69+1</f>
        <v>67</v>
      </c>
      <c r="B70" s="29">
        <f>+FromKM!B68</f>
        <v>375</v>
      </c>
      <c r="C70" s="43" t="str">
        <f>+FromKM!C68</f>
        <v>Dave</v>
      </c>
      <c r="D70" s="43" t="str">
        <f>+FromKM!D68</f>
        <v>Beattie</v>
      </c>
      <c r="E70" s="29" t="str">
        <f>+TRIM(FromKM!E68)</f>
        <v>CRA</v>
      </c>
      <c r="F70" t="str">
        <f>+LEFT(FromKM!A68,3)</f>
        <v>Sen</v>
      </c>
      <c r="G70" s="3" t="str">
        <f>+FromKM!G68</f>
        <v>M</v>
      </c>
      <c r="K70" s="17"/>
    </row>
    <row r="71" spans="1:11" x14ac:dyDescent="0.3">
      <c r="A71" s="32">
        <f t="shared" si="1"/>
        <v>68</v>
      </c>
      <c r="B71" s="29">
        <f>+FromKM!B69</f>
        <v>381</v>
      </c>
      <c r="C71" s="43" t="str">
        <f>+FromKM!C69</f>
        <v>Terence</v>
      </c>
      <c r="D71" s="43" t="str">
        <f>+FromKM!D69</f>
        <v>Barnes</v>
      </c>
      <c r="E71" s="29" t="str">
        <f>+TRIM(FromKM!E69)</f>
        <v>CRA</v>
      </c>
      <c r="F71" t="str">
        <f>+LEFT(FromKM!A69,3)</f>
        <v>Sen</v>
      </c>
      <c r="G71" s="3" t="str">
        <f>+FromKM!G69</f>
        <v>M</v>
      </c>
      <c r="K71" s="17"/>
    </row>
    <row r="72" spans="1:11" x14ac:dyDescent="0.3">
      <c r="A72" s="32">
        <f t="shared" si="1"/>
        <v>69</v>
      </c>
      <c r="B72" s="29">
        <f>+FromKM!B70</f>
        <v>317</v>
      </c>
      <c r="C72" s="43" t="str">
        <f>+FromKM!C70</f>
        <v>Paul</v>
      </c>
      <c r="D72" s="43" t="str">
        <f>+FromKM!D70</f>
        <v>Luttman</v>
      </c>
      <c r="E72" s="29" t="str">
        <f>+TRIM(FromKM!E70)</f>
        <v>CSS</v>
      </c>
      <c r="F72" t="str">
        <f>+LEFT(FromKM!A70,3)</f>
        <v>Sen</v>
      </c>
      <c r="G72" s="3" t="str">
        <f>+FromKM!G70</f>
        <v>M</v>
      </c>
      <c r="K72" s="17"/>
    </row>
    <row r="73" spans="1:11" x14ac:dyDescent="0.3">
      <c r="A73" s="32">
        <f t="shared" si="1"/>
        <v>70</v>
      </c>
      <c r="B73" s="29">
        <f>+FromKM!B71</f>
        <v>336</v>
      </c>
      <c r="C73" s="43" t="str">
        <f>+FromKM!C71</f>
        <v>Mark</v>
      </c>
      <c r="D73" s="43" t="str">
        <f>+FromKM!D71</f>
        <v>Warwick</v>
      </c>
      <c r="E73" s="29" t="str">
        <f>+TRIM(FromKM!E71)</f>
        <v>CSS</v>
      </c>
      <c r="F73" t="str">
        <f>+LEFT(FromKM!A71,3)</f>
        <v>Sen</v>
      </c>
      <c r="G73" s="3" t="str">
        <f>+FromKM!G71</f>
        <v>M</v>
      </c>
      <c r="K73" s="17"/>
    </row>
    <row r="74" spans="1:11" x14ac:dyDescent="0.3">
      <c r="A74" s="32">
        <f t="shared" si="1"/>
        <v>71</v>
      </c>
      <c r="B74" s="29">
        <f>+FromKM!B72</f>
        <v>340</v>
      </c>
      <c r="C74" s="43" t="str">
        <f>+FromKM!C72</f>
        <v>Martyn</v>
      </c>
      <c r="D74" s="43" t="str">
        <f>+FromKM!D72</f>
        <v>Flint</v>
      </c>
      <c r="E74" s="29" t="str">
        <f>+TRIM(FromKM!E72)</f>
        <v>CSS</v>
      </c>
      <c r="F74" t="str">
        <f>+LEFT(FromKM!A72,3)</f>
        <v>Sen</v>
      </c>
      <c r="G74" s="3" t="str">
        <f>+FromKM!G72</f>
        <v>M</v>
      </c>
      <c r="K74" s="17"/>
    </row>
    <row r="75" spans="1:11" x14ac:dyDescent="0.3">
      <c r="A75" s="32">
        <f t="shared" si="1"/>
        <v>72</v>
      </c>
      <c r="B75" s="29">
        <f>+FromKM!B73</f>
        <v>379</v>
      </c>
      <c r="C75" s="43" t="str">
        <f>+FromKM!C73</f>
        <v>Andrew</v>
      </c>
      <c r="D75" s="43" t="str">
        <f>+FromKM!D73</f>
        <v>Kerr</v>
      </c>
      <c r="E75" s="29" t="str">
        <f>+TRIM(FromKM!E73)</f>
        <v>CSS</v>
      </c>
      <c r="F75" t="str">
        <f>+LEFT(FromKM!A73,3)</f>
        <v>Sen</v>
      </c>
      <c r="G75" s="3" t="str">
        <f>+FromKM!G73</f>
        <v>M</v>
      </c>
      <c r="K75" s="17"/>
    </row>
    <row r="76" spans="1:11" x14ac:dyDescent="0.3">
      <c r="A76" s="32">
        <f t="shared" si="1"/>
        <v>73</v>
      </c>
      <c r="B76" s="29">
        <f>+FromKM!B74</f>
        <v>458</v>
      </c>
      <c r="C76" s="43" t="str">
        <f>+FromKM!C74</f>
        <v>Matthew</v>
      </c>
      <c r="D76" s="43" t="str">
        <f>+FromKM!D74</f>
        <v>Sargent</v>
      </c>
      <c r="E76" s="29" t="str">
        <f>+TRIM(FromKM!E74)</f>
        <v>EGTC</v>
      </c>
      <c r="F76" t="str">
        <f>+LEFT(FromKM!A74,3)</f>
        <v>Sen</v>
      </c>
      <c r="G76" s="3" t="str">
        <f>+FromKM!G74</f>
        <v>M</v>
      </c>
      <c r="K76" s="17"/>
    </row>
    <row r="77" spans="1:11" x14ac:dyDescent="0.3">
      <c r="A77" s="32">
        <f t="shared" si="1"/>
        <v>74</v>
      </c>
      <c r="B77" s="29">
        <f>+FromKM!B75</f>
        <v>354</v>
      </c>
      <c r="C77" s="43" t="str">
        <f>+FromKM!C75</f>
        <v>Mike</v>
      </c>
      <c r="D77" s="43" t="str">
        <f>+FromKM!D75</f>
        <v>Thompson</v>
      </c>
      <c r="E77" s="29" t="str">
        <f>+TRIM(FromKM!E75)</f>
        <v>EAS</v>
      </c>
      <c r="F77" t="str">
        <f>+LEFT(FromKM!A75,3)</f>
        <v>Sen</v>
      </c>
      <c r="G77" s="3" t="str">
        <f>+FromKM!G75</f>
        <v>M</v>
      </c>
      <c r="K77" s="17"/>
    </row>
    <row r="78" spans="1:11" x14ac:dyDescent="0.3">
      <c r="A78" s="32">
        <f t="shared" si="1"/>
        <v>75</v>
      </c>
      <c r="B78" s="29">
        <f>+FromKM!B76</f>
        <v>371</v>
      </c>
      <c r="C78" s="43" t="str">
        <f>+FromKM!C76</f>
        <v>Stuart</v>
      </c>
      <c r="D78" s="43" t="str">
        <f>+FromKM!D76</f>
        <v>Pelling</v>
      </c>
      <c r="E78" s="29" t="str">
        <f>+TRIM(FromKM!E76)</f>
        <v>EAS</v>
      </c>
      <c r="F78" t="str">
        <f>+LEFT(FromKM!A76,3)</f>
        <v>Sen</v>
      </c>
      <c r="G78" s="3" t="str">
        <f>+FromKM!G76</f>
        <v>M</v>
      </c>
      <c r="K78" s="17"/>
    </row>
    <row r="79" spans="1:11" x14ac:dyDescent="0.3">
      <c r="A79" s="32">
        <f t="shared" si="1"/>
        <v>76</v>
      </c>
      <c r="B79" s="29">
        <f>+FromKM!B77</f>
        <v>439</v>
      </c>
      <c r="C79" s="43" t="str">
        <f>+FromKM!C77</f>
        <v>Richard</v>
      </c>
      <c r="D79" s="43" t="str">
        <f>+FromKM!D77</f>
        <v>Davis</v>
      </c>
      <c r="E79" s="29" t="str">
        <f>+TRIM(FromKM!E77)</f>
        <v>EAS</v>
      </c>
      <c r="F79" t="str">
        <f>+LEFT(FromKM!A77,3)</f>
        <v>Sen</v>
      </c>
      <c r="G79" s="3" t="str">
        <f>+FromKM!G77</f>
        <v>M</v>
      </c>
      <c r="K79" s="17"/>
    </row>
    <row r="80" spans="1:11" x14ac:dyDescent="0.3">
      <c r="A80" s="32">
        <f t="shared" si="1"/>
        <v>77</v>
      </c>
      <c r="B80" s="29">
        <f>+FromKM!B78</f>
        <v>416</v>
      </c>
      <c r="C80" s="43" t="str">
        <f>+FromKM!C78</f>
        <v>Richard</v>
      </c>
      <c r="D80" s="43" t="str">
        <f>+FromKM!D78</f>
        <v>Jones</v>
      </c>
      <c r="E80" s="29" t="str">
        <f>+TRIM(FromKM!E78)</f>
        <v>EAS</v>
      </c>
      <c r="F80" t="str">
        <f>+LEFT(FromKM!A78,3)</f>
        <v>Sen</v>
      </c>
      <c r="G80" s="3" t="str">
        <f>+FromKM!G78</f>
        <v>M</v>
      </c>
      <c r="K80" s="17"/>
    </row>
    <row r="81" spans="1:11" x14ac:dyDescent="0.3">
      <c r="A81" s="32">
        <f t="shared" si="1"/>
        <v>78</v>
      </c>
      <c r="B81" s="29">
        <f>+FromKM!B79</f>
        <v>429</v>
      </c>
      <c r="C81" s="43" t="str">
        <f>+FromKM!C79</f>
        <v>Carlton</v>
      </c>
      <c r="D81" s="43" t="str">
        <f>+FromKM!D79</f>
        <v>Spears</v>
      </c>
      <c r="E81" s="29" t="str">
        <f>+TRIM(FromKM!E79)</f>
        <v>EAS</v>
      </c>
      <c r="F81" t="str">
        <f>+LEFT(FromKM!A79,3)</f>
        <v>Sen</v>
      </c>
      <c r="G81" s="3" t="str">
        <f>+FromKM!G79</f>
        <v>M</v>
      </c>
      <c r="K81" s="17"/>
    </row>
    <row r="82" spans="1:11" x14ac:dyDescent="0.3">
      <c r="A82" s="32">
        <f t="shared" si="1"/>
        <v>79</v>
      </c>
      <c r="B82" s="29">
        <f>+FromKM!B80</f>
        <v>442</v>
      </c>
      <c r="C82" s="43" t="str">
        <f>+FromKM!C80</f>
        <v>Reg</v>
      </c>
      <c r="D82" s="43" t="str">
        <f>+FromKM!D80</f>
        <v>Shirley</v>
      </c>
      <c r="E82" s="29" t="str">
        <f>+TRIM(FromKM!E80)</f>
        <v>GRR</v>
      </c>
      <c r="F82" t="str">
        <f>+LEFT(FromKM!A80,3)</f>
        <v>Sen</v>
      </c>
      <c r="G82" s="3" t="str">
        <f>+FromKM!G80</f>
        <v>M</v>
      </c>
      <c r="K82" s="17"/>
    </row>
    <row r="83" spans="1:11" x14ac:dyDescent="0.3">
      <c r="A83" s="32">
        <f t="shared" si="1"/>
        <v>80</v>
      </c>
      <c r="B83" s="29">
        <f>+FromKM!B81</f>
        <v>328</v>
      </c>
      <c r="C83" s="43" t="str">
        <f>+FromKM!C81</f>
        <v>Luke</v>
      </c>
      <c r="D83" s="43" t="str">
        <f>+FromKM!D81</f>
        <v>Youngs</v>
      </c>
      <c r="E83" s="29" t="str">
        <f>+TRIM(FromKM!E81)</f>
        <v>HAS</v>
      </c>
      <c r="F83" t="str">
        <f>+LEFT(FromKM!A81,3)</f>
        <v>Sen</v>
      </c>
      <c r="G83" s="3" t="str">
        <f>+FromKM!G81</f>
        <v>M</v>
      </c>
      <c r="K83" s="17"/>
    </row>
    <row r="84" spans="1:11" x14ac:dyDescent="0.3">
      <c r="A84" s="32">
        <f t="shared" si="1"/>
        <v>81</v>
      </c>
      <c r="B84" s="29">
        <f>+FromKM!B82</f>
        <v>378</v>
      </c>
      <c r="C84" s="43" t="str">
        <f>+FromKM!C82</f>
        <v>Tim</v>
      </c>
      <c r="D84" s="43" t="str">
        <f>+FromKM!D82</f>
        <v>Archer</v>
      </c>
      <c r="E84" s="29" t="str">
        <f>+TRIM(FromKM!E82)</f>
        <v>HAS</v>
      </c>
      <c r="F84" t="str">
        <f>+LEFT(FromKM!A82,3)</f>
        <v>Sen</v>
      </c>
      <c r="G84" s="3" t="str">
        <f>+FromKM!G82</f>
        <v>M</v>
      </c>
      <c r="K84" s="17"/>
    </row>
    <row r="85" spans="1:11" x14ac:dyDescent="0.3">
      <c r="A85" s="32">
        <f t="shared" si="1"/>
        <v>82</v>
      </c>
      <c r="B85" s="29">
        <f>+FromKM!B83</f>
        <v>380</v>
      </c>
      <c r="C85" s="43" t="str">
        <f>+FromKM!C83</f>
        <v>Dylan</v>
      </c>
      <c r="D85" s="43" t="str">
        <f>+FromKM!D83</f>
        <v>Jannetta</v>
      </c>
      <c r="E85" s="29" t="str">
        <f>+TRIM(FromKM!E83)</f>
        <v>HAS</v>
      </c>
      <c r="F85" t="str">
        <f>+LEFT(FromKM!A83,3)</f>
        <v>Sen</v>
      </c>
      <c r="G85" s="3" t="str">
        <f>+FromKM!G83</f>
        <v>M</v>
      </c>
      <c r="K85" s="17"/>
    </row>
    <row r="86" spans="1:11" x14ac:dyDescent="0.3">
      <c r="A86" s="32">
        <f t="shared" si="1"/>
        <v>83</v>
      </c>
      <c r="B86" s="29">
        <f>+FromKM!B84</f>
        <v>389</v>
      </c>
      <c r="C86" s="43" t="str">
        <f>+FromKM!C84</f>
        <v>Jack</v>
      </c>
      <c r="D86" s="43" t="str">
        <f>+FromKM!D84</f>
        <v>Madden</v>
      </c>
      <c r="E86" s="29" t="str">
        <f>+TRIM(FromKM!E84)</f>
        <v>HAS</v>
      </c>
      <c r="F86" t="str">
        <f>+LEFT(FromKM!A84,3)</f>
        <v>Sen</v>
      </c>
      <c r="G86" s="3" t="str">
        <f>+FromKM!G84</f>
        <v>M</v>
      </c>
      <c r="K86" s="17"/>
    </row>
    <row r="87" spans="1:11" x14ac:dyDescent="0.3">
      <c r="A87" s="32">
        <f t="shared" si="1"/>
        <v>84</v>
      </c>
      <c r="B87" s="29">
        <f>+FromKM!B85</f>
        <v>398</v>
      </c>
      <c r="C87" s="43" t="str">
        <f>+FromKM!C85</f>
        <v>Chris</v>
      </c>
      <c r="D87" s="43" t="str">
        <f>+FromKM!D85</f>
        <v>Brandt</v>
      </c>
      <c r="E87" s="29" t="str">
        <f>+TRIM(FromKM!E85)</f>
        <v>HAS</v>
      </c>
      <c r="F87" t="str">
        <f>+LEFT(FromKM!A85,3)</f>
        <v>Sen</v>
      </c>
      <c r="G87" s="3" t="str">
        <f>+FromKM!G85</f>
        <v>M</v>
      </c>
      <c r="K87" s="17"/>
    </row>
    <row r="88" spans="1:11" x14ac:dyDescent="0.3">
      <c r="A88" s="32">
        <f t="shared" si="1"/>
        <v>85</v>
      </c>
      <c r="B88" s="29">
        <f>+FromKM!B86</f>
        <v>404</v>
      </c>
      <c r="C88" s="43" t="str">
        <f>+FromKM!C86</f>
        <v>Paul</v>
      </c>
      <c r="D88" s="43" t="str">
        <f>+FromKM!D86</f>
        <v>McCleery</v>
      </c>
      <c r="E88" s="29" t="str">
        <f>+TRIM(FromKM!E86)</f>
        <v>HAS</v>
      </c>
      <c r="F88" t="str">
        <f>+LEFT(FromKM!A86,3)</f>
        <v>Sen</v>
      </c>
      <c r="G88" s="3" t="str">
        <f>+FromKM!G86</f>
        <v>M</v>
      </c>
      <c r="K88" s="17"/>
    </row>
    <row r="89" spans="1:11" x14ac:dyDescent="0.3">
      <c r="A89" s="32">
        <f t="shared" si="1"/>
        <v>86</v>
      </c>
      <c r="B89" s="29">
        <f>+FromKM!B87</f>
        <v>412</v>
      </c>
      <c r="C89" s="43" t="str">
        <f>+FromKM!C87</f>
        <v>Rhys</v>
      </c>
      <c r="D89" s="43" t="str">
        <f>+FromKM!D87</f>
        <v>Boorman</v>
      </c>
      <c r="E89" s="29" t="str">
        <f>+TRIM(FromKM!E87)</f>
        <v>HAS</v>
      </c>
      <c r="F89" t="str">
        <f>+LEFT(FromKM!A87,3)</f>
        <v>Sen</v>
      </c>
      <c r="G89" s="3" t="str">
        <f>+FromKM!G87</f>
        <v>M</v>
      </c>
      <c r="K89" s="17"/>
    </row>
    <row r="90" spans="1:11" x14ac:dyDescent="0.3">
      <c r="A90" s="32">
        <f t="shared" si="1"/>
        <v>87</v>
      </c>
      <c r="B90" s="29">
        <f>+FromKM!B88</f>
        <v>414</v>
      </c>
      <c r="C90" s="43" t="str">
        <f>+FromKM!C88</f>
        <v>Daniel</v>
      </c>
      <c r="D90" s="43" t="str">
        <f>+FromKM!D88</f>
        <v>Anderson</v>
      </c>
      <c r="E90" s="29" t="str">
        <f>+TRIM(FromKM!E88)</f>
        <v>HAS</v>
      </c>
      <c r="F90" t="str">
        <f>+LEFT(FromKM!A88,3)</f>
        <v>Sen</v>
      </c>
      <c r="G90" s="3" t="str">
        <f>+FromKM!G88</f>
        <v>M</v>
      </c>
      <c r="K90" s="17"/>
    </row>
    <row r="91" spans="1:11" x14ac:dyDescent="0.3">
      <c r="A91" s="32">
        <f t="shared" si="1"/>
        <v>88</v>
      </c>
      <c r="B91" s="29">
        <f>+FromKM!B89</f>
        <v>424</v>
      </c>
      <c r="C91" s="43" t="str">
        <f>+FromKM!C89</f>
        <v>Ethan</v>
      </c>
      <c r="D91" s="43" t="str">
        <f>+FromKM!D89</f>
        <v>Hodges</v>
      </c>
      <c r="E91" s="29" t="str">
        <f>+TRIM(FromKM!E89)</f>
        <v>HAS</v>
      </c>
      <c r="F91" t="str">
        <f>+LEFT(FromKM!A89,3)</f>
        <v>Sen</v>
      </c>
      <c r="G91" s="3" t="str">
        <f>+FromKM!G89</f>
        <v>M</v>
      </c>
      <c r="K91" s="17"/>
    </row>
    <row r="92" spans="1:11" x14ac:dyDescent="0.3">
      <c r="A92" s="32">
        <f t="shared" si="1"/>
        <v>89</v>
      </c>
      <c r="B92" s="29">
        <f>+FromKM!B90</f>
        <v>426</v>
      </c>
      <c r="C92" s="43" t="str">
        <f>+FromKM!C90</f>
        <v>Dave</v>
      </c>
      <c r="D92" s="43" t="str">
        <f>+FromKM!D90</f>
        <v>Turner</v>
      </c>
      <c r="E92" s="29" t="str">
        <f>+TRIM(FromKM!E90)</f>
        <v>HAS</v>
      </c>
      <c r="F92" t="str">
        <f>+LEFT(FromKM!A90,3)</f>
        <v>Sen</v>
      </c>
      <c r="G92" s="3" t="str">
        <f>+FromKM!G90</f>
        <v>M</v>
      </c>
      <c r="K92" s="17"/>
    </row>
    <row r="93" spans="1:11" x14ac:dyDescent="0.3">
      <c r="A93" s="32">
        <f t="shared" si="1"/>
        <v>90</v>
      </c>
      <c r="B93" s="29">
        <f>+FromKM!B91</f>
        <v>427</v>
      </c>
      <c r="C93" s="43" t="str">
        <f>+FromKM!C91</f>
        <v>Sean</v>
      </c>
      <c r="D93" s="43" t="str">
        <f>+FromKM!D91</f>
        <v>Parker-Harding</v>
      </c>
      <c r="E93" s="29" t="str">
        <f>+TRIM(FromKM!E91)</f>
        <v>HAS</v>
      </c>
      <c r="F93" t="str">
        <f>+LEFT(FromKM!A91,3)</f>
        <v>Sen</v>
      </c>
      <c r="G93" s="3" t="str">
        <f>+FromKM!G91</f>
        <v>M</v>
      </c>
      <c r="K93" s="17"/>
    </row>
    <row r="94" spans="1:11" x14ac:dyDescent="0.3">
      <c r="A94" s="32">
        <f t="shared" si="1"/>
        <v>91</v>
      </c>
      <c r="B94" s="29">
        <f>+FromKM!B92</f>
        <v>444</v>
      </c>
      <c r="C94" s="43" t="str">
        <f>+FromKM!C92</f>
        <v>Colin</v>
      </c>
      <c r="D94" s="43" t="str">
        <f>+FromKM!D92</f>
        <v>White</v>
      </c>
      <c r="E94" s="29" t="str">
        <f>+TRIM(FromKM!E92)</f>
        <v>HAS</v>
      </c>
      <c r="F94" t="str">
        <f>+LEFT(FromKM!A92,3)</f>
        <v>Sen</v>
      </c>
      <c r="G94" s="3" t="str">
        <f>+FromKM!G92</f>
        <v>M</v>
      </c>
      <c r="K94" s="17"/>
    </row>
    <row r="95" spans="1:11" x14ac:dyDescent="0.3">
      <c r="A95" s="32">
        <f t="shared" si="1"/>
        <v>92</v>
      </c>
      <c r="B95" s="29">
        <f>+FromKM!B93</f>
        <v>405</v>
      </c>
      <c r="C95" s="43" t="str">
        <f>+FromKM!C93</f>
        <v>Nickolaj</v>
      </c>
      <c r="D95" s="43" t="str">
        <f>+FromKM!D93</f>
        <v>Kennett</v>
      </c>
      <c r="E95" s="29" t="str">
        <f>+TRIM(FromKM!E93)</f>
        <v>HAS</v>
      </c>
      <c r="F95" t="str">
        <f>+LEFT(FromKM!A93,3)</f>
        <v>Sen</v>
      </c>
      <c r="G95" s="3" t="str">
        <f>+FromKM!G93</f>
        <v>M</v>
      </c>
      <c r="K95" s="17"/>
    </row>
    <row r="96" spans="1:11" x14ac:dyDescent="0.3">
      <c r="A96" s="32">
        <f t="shared" si="1"/>
        <v>93</v>
      </c>
      <c r="B96" s="29">
        <f>+FromKM!B94</f>
        <v>339</v>
      </c>
      <c r="C96" s="43" t="str">
        <f>+FromKM!C94</f>
        <v>Mark</v>
      </c>
      <c r="D96" s="43" t="str">
        <f>+FromKM!D94</f>
        <v>Goodman</v>
      </c>
      <c r="E96" s="29" t="str">
        <f>+TRIM(FromKM!E94)</f>
        <v>HRU</v>
      </c>
      <c r="F96" t="str">
        <f>+LEFT(FromKM!A94,3)</f>
        <v>Sen</v>
      </c>
      <c r="G96" s="3" t="str">
        <f>+FromKM!G94</f>
        <v>M</v>
      </c>
      <c r="K96" s="17"/>
    </row>
    <row r="97" spans="1:11" x14ac:dyDescent="0.3">
      <c r="A97" s="32">
        <f t="shared" si="1"/>
        <v>94</v>
      </c>
      <c r="B97" s="29">
        <f>+FromKM!B95</f>
        <v>337</v>
      </c>
      <c r="C97" s="43" t="str">
        <f>+FromKM!C95</f>
        <v>Mark</v>
      </c>
      <c r="D97" s="43" t="str">
        <f>+FromKM!D95</f>
        <v>Davies</v>
      </c>
      <c r="E97" s="29" t="str">
        <f>+TRIM(FromKM!E95)</f>
        <v>HHH</v>
      </c>
      <c r="F97" t="str">
        <f>+LEFT(FromKM!A95,3)</f>
        <v>Sen</v>
      </c>
      <c r="G97" s="3" t="str">
        <f>+FromKM!G95</f>
        <v>M</v>
      </c>
      <c r="K97" s="17"/>
    </row>
    <row r="98" spans="1:11" x14ac:dyDescent="0.3">
      <c r="A98" s="32">
        <f t="shared" si="1"/>
        <v>95</v>
      </c>
      <c r="B98" s="29">
        <f>+FromKM!B96</f>
        <v>384</v>
      </c>
      <c r="C98" s="43" t="str">
        <f>+FromKM!C96</f>
        <v>Tim</v>
      </c>
      <c r="D98" s="43" t="str">
        <f>+FromKM!D96</f>
        <v>Miller</v>
      </c>
      <c r="E98" s="29" t="str">
        <f>+TRIM(FromKM!E96)</f>
        <v>HHH</v>
      </c>
      <c r="F98" t="str">
        <f>+LEFT(FromKM!A96,3)</f>
        <v>Sen</v>
      </c>
      <c r="G98" s="3" t="str">
        <f>+FromKM!G96</f>
        <v>M</v>
      </c>
      <c r="K98" s="17"/>
    </row>
    <row r="99" spans="1:11" x14ac:dyDescent="0.3">
      <c r="A99" s="32">
        <f t="shared" si="1"/>
        <v>96</v>
      </c>
      <c r="B99" s="29">
        <f>+FromKM!B97</f>
        <v>441</v>
      </c>
      <c r="C99" s="43" t="str">
        <f>+FromKM!C97</f>
        <v>Andy</v>
      </c>
      <c r="D99" s="43" t="str">
        <f>+FromKM!D97</f>
        <v>Hind</v>
      </c>
      <c r="E99" s="29" t="str">
        <f>+TRIM(FromKM!E97)</f>
        <v>HHH</v>
      </c>
      <c r="F99" t="str">
        <f>+LEFT(FromKM!A97,3)</f>
        <v>Sen</v>
      </c>
      <c r="G99" s="3" t="str">
        <f>+FromKM!G97</f>
        <v>M</v>
      </c>
      <c r="K99" s="17"/>
    </row>
    <row r="100" spans="1:11" x14ac:dyDescent="0.3">
      <c r="A100" s="32">
        <f t="shared" si="1"/>
        <v>97</v>
      </c>
      <c r="B100" s="29">
        <f>+FromKM!B98</f>
        <v>447</v>
      </c>
      <c r="C100" s="43" t="str">
        <f>+FromKM!C98</f>
        <v>Phillip</v>
      </c>
      <c r="D100" s="43" t="str">
        <f>+FromKM!D98</f>
        <v>Koester</v>
      </c>
      <c r="E100" s="29" t="str">
        <f>+TRIM(FromKM!E98)</f>
        <v>HHH</v>
      </c>
      <c r="F100" t="str">
        <f>+LEFT(FromKM!A98,3)</f>
        <v>Sen</v>
      </c>
      <c r="G100" s="3" t="str">
        <f>+FromKM!G98</f>
        <v>M</v>
      </c>
      <c r="K100" s="17"/>
    </row>
    <row r="101" spans="1:11" x14ac:dyDescent="0.3">
      <c r="A101" s="32">
        <f t="shared" si="1"/>
        <v>98</v>
      </c>
      <c r="B101" s="29">
        <f>+FromKM!B99</f>
        <v>457</v>
      </c>
      <c r="C101" s="43" t="str">
        <f>+FromKM!C99</f>
        <v>John</v>
      </c>
      <c r="D101" s="43" t="str">
        <f>+FromKM!D99</f>
        <v>Stoddart</v>
      </c>
      <c r="E101" s="29" t="str">
        <f>+TRIM(FromKM!E99)</f>
        <v>HJ</v>
      </c>
      <c r="F101" t="str">
        <f>+LEFT(FromKM!A99,3)</f>
        <v>Sen</v>
      </c>
      <c r="G101" s="3" t="str">
        <f>+FromKM!G99</f>
        <v>M</v>
      </c>
      <c r="K101" s="17"/>
    </row>
    <row r="102" spans="1:11" x14ac:dyDescent="0.3">
      <c r="A102" s="32">
        <f t="shared" si="1"/>
        <v>99</v>
      </c>
      <c r="B102" s="29">
        <f>+FromKM!B100</f>
        <v>324</v>
      </c>
      <c r="C102" s="43" t="str">
        <f>+FromKM!C100</f>
        <v>Jacob</v>
      </c>
      <c r="D102" s="43" t="str">
        <f>+FromKM!D100</f>
        <v>Cann</v>
      </c>
      <c r="E102" s="29" t="str">
        <f>+TRIM(FromKM!E100)</f>
        <v>HBS</v>
      </c>
      <c r="F102" t="str">
        <f>+LEFT(FromKM!A100,3)</f>
        <v>Sen</v>
      </c>
      <c r="G102" s="3" t="str">
        <f>+FromKM!G100</f>
        <v>M</v>
      </c>
      <c r="K102" s="17"/>
    </row>
    <row r="103" spans="1:11" x14ac:dyDescent="0.3">
      <c r="A103" s="32">
        <f t="shared" si="1"/>
        <v>100</v>
      </c>
      <c r="B103" s="29">
        <f>+FromKM!B101</f>
        <v>351</v>
      </c>
      <c r="C103" s="43" t="str">
        <f>+FromKM!C101</f>
        <v>Bradley</v>
      </c>
      <c r="D103" s="43" t="str">
        <f>+FromKM!D101</f>
        <v>Burke</v>
      </c>
      <c r="E103" s="29" t="str">
        <f>+TRIM(FromKM!E101)</f>
        <v>HBS</v>
      </c>
      <c r="F103" t="str">
        <f>+LEFT(FromKM!A101,3)</f>
        <v>Sen</v>
      </c>
      <c r="G103" s="3" t="str">
        <f>+FromKM!G101</f>
        <v>M</v>
      </c>
      <c r="K103" s="17"/>
    </row>
    <row r="104" spans="1:11" x14ac:dyDescent="0.3">
      <c r="A104" s="32">
        <f t="shared" si="1"/>
        <v>101</v>
      </c>
      <c r="B104" s="29">
        <f>+FromKM!B102</f>
        <v>361</v>
      </c>
      <c r="C104" s="43" t="str">
        <f>+FromKM!C102</f>
        <v>David</v>
      </c>
      <c r="D104" s="43" t="str">
        <f>+FromKM!D102</f>
        <v>Maclean</v>
      </c>
      <c r="E104" s="29" t="str">
        <f>+TRIM(FromKM!E102)</f>
        <v>HBS</v>
      </c>
      <c r="F104" t="str">
        <f>+LEFT(FromKM!A102,3)</f>
        <v>Sen</v>
      </c>
      <c r="G104" s="3" t="str">
        <f>+FromKM!G102</f>
        <v>M</v>
      </c>
      <c r="K104" s="17"/>
    </row>
    <row r="105" spans="1:11" x14ac:dyDescent="0.3">
      <c r="A105" s="32">
        <f t="shared" si="1"/>
        <v>102</v>
      </c>
      <c r="B105" s="29">
        <f>+FromKM!B103</f>
        <v>397</v>
      </c>
      <c r="C105" s="43" t="str">
        <f>+FromKM!C103</f>
        <v>Christopher</v>
      </c>
      <c r="D105" s="43" t="str">
        <f>+FromKM!D103</f>
        <v>Lee</v>
      </c>
      <c r="E105" s="29" t="str">
        <f>+TRIM(FromKM!E103)</f>
        <v>HBS</v>
      </c>
      <c r="F105" t="str">
        <f>+LEFT(FromKM!A103,3)</f>
        <v>Sen</v>
      </c>
      <c r="G105" s="3" t="str">
        <f>+FromKM!G103</f>
        <v>M</v>
      </c>
      <c r="K105" s="17"/>
    </row>
    <row r="106" spans="1:11" x14ac:dyDescent="0.3">
      <c r="A106" s="32">
        <f t="shared" si="1"/>
        <v>103</v>
      </c>
      <c r="B106" s="29">
        <f>+FromKM!B104</f>
        <v>423</v>
      </c>
      <c r="C106" s="43" t="str">
        <f>+FromKM!C104</f>
        <v>Stewart</v>
      </c>
      <c r="D106" s="43" t="str">
        <f>+FromKM!D104</f>
        <v>Mackman</v>
      </c>
      <c r="E106" s="29" t="str">
        <f>+TRIM(FromKM!E104)</f>
        <v>HBS</v>
      </c>
      <c r="F106" t="str">
        <f>+LEFT(FromKM!A104,3)</f>
        <v>Sen</v>
      </c>
      <c r="G106" s="3" t="str">
        <f>+FromKM!G104</f>
        <v>M</v>
      </c>
      <c r="K106" s="17"/>
    </row>
    <row r="107" spans="1:11" x14ac:dyDescent="0.3">
      <c r="A107" s="32">
        <f t="shared" si="1"/>
        <v>104</v>
      </c>
      <c r="B107" s="29">
        <f>+FromKM!B105</f>
        <v>346</v>
      </c>
      <c r="C107" s="43" t="str">
        <f>+FromKM!C105</f>
        <v>Luke</v>
      </c>
      <c r="D107" s="43" t="str">
        <f>+FromKM!D105</f>
        <v>Triccas</v>
      </c>
      <c r="E107" s="29" t="str">
        <f>+TRIM(FromKM!E105)</f>
        <v>HBS</v>
      </c>
      <c r="F107" t="str">
        <f>+LEFT(FromKM!A105,3)</f>
        <v>Sen</v>
      </c>
      <c r="G107" s="3" t="str">
        <f>+FromKM!G105</f>
        <v>M</v>
      </c>
      <c r="K107" s="17"/>
    </row>
    <row r="108" spans="1:11" x14ac:dyDescent="0.3">
      <c r="A108" s="32">
        <f t="shared" si="1"/>
        <v>105</v>
      </c>
      <c r="B108" s="29">
        <f>+FromKM!B106</f>
        <v>369</v>
      </c>
      <c r="C108" s="43" t="str">
        <f>+FromKM!C106</f>
        <v>Andy</v>
      </c>
      <c r="D108" s="43" t="str">
        <f>+FromKM!D106</f>
        <v>Dunstan</v>
      </c>
      <c r="E108" s="29" t="str">
        <f>+TRIM(FromKM!E106)</f>
        <v>HBS</v>
      </c>
      <c r="F108" t="str">
        <f>+LEFT(FromKM!A106,3)</f>
        <v>Sen</v>
      </c>
      <c r="G108" s="3" t="str">
        <f>+FromKM!G106</f>
        <v>M</v>
      </c>
      <c r="K108" s="17"/>
    </row>
    <row r="109" spans="1:11" x14ac:dyDescent="0.3">
      <c r="A109" s="32">
        <f t="shared" si="1"/>
        <v>106</v>
      </c>
      <c r="B109" s="29">
        <f>+FromKM!B107</f>
        <v>386</v>
      </c>
      <c r="C109" s="43" t="str">
        <f>+FromKM!C107</f>
        <v>Stephen</v>
      </c>
      <c r="D109" s="43" t="str">
        <f>+FromKM!D107</f>
        <v>Cornford</v>
      </c>
      <c r="E109" s="29" t="str">
        <f>+TRIM(FromKM!E107)</f>
        <v>HY</v>
      </c>
      <c r="F109" t="str">
        <f>+LEFT(FromKM!A107,3)</f>
        <v>Sen</v>
      </c>
      <c r="G109" s="3" t="str">
        <f>+FromKM!G107</f>
        <v>M</v>
      </c>
      <c r="K109" s="17"/>
    </row>
    <row r="110" spans="1:11" x14ac:dyDescent="0.3">
      <c r="A110" s="32">
        <f t="shared" si="1"/>
        <v>107</v>
      </c>
      <c r="B110" s="29">
        <f>+FromKM!B108</f>
        <v>451</v>
      </c>
      <c r="C110" s="43" t="str">
        <f>+FromKM!C108</f>
        <v>Daniel</v>
      </c>
      <c r="D110" s="43" t="str">
        <f>+FromKM!D108</f>
        <v>Russell</v>
      </c>
      <c r="E110" s="29" t="str">
        <f>+TRIM(FromKM!E108)</f>
        <v>HY</v>
      </c>
      <c r="F110" t="str">
        <f>+LEFT(FromKM!A108,3)</f>
        <v>Sen</v>
      </c>
      <c r="G110" s="3" t="str">
        <f>+FromKM!G108</f>
        <v>M</v>
      </c>
      <c r="K110" s="17"/>
    </row>
    <row r="111" spans="1:11" x14ac:dyDescent="0.3">
      <c r="A111" s="32">
        <f t="shared" si="1"/>
        <v>108</v>
      </c>
      <c r="B111" s="29">
        <f>+FromKM!B109</f>
        <v>396</v>
      </c>
      <c r="C111" s="43" t="str">
        <f>+FromKM!C109</f>
        <v>Paul</v>
      </c>
      <c r="D111" s="43" t="str">
        <f>+FromKM!D109</f>
        <v>Bennett</v>
      </c>
      <c r="E111" s="29" t="str">
        <f>+TRIM(FromKM!E109)</f>
        <v>HY</v>
      </c>
      <c r="F111" t="str">
        <f>+LEFT(FromKM!A109,3)</f>
        <v>Sen</v>
      </c>
      <c r="G111" s="3" t="str">
        <f>+FromKM!G109</f>
        <v>M</v>
      </c>
      <c r="K111" s="17"/>
    </row>
    <row r="112" spans="1:11" x14ac:dyDescent="0.3">
      <c r="A112" s="32">
        <f t="shared" si="1"/>
        <v>109</v>
      </c>
      <c r="B112" s="29">
        <f>+FromKM!B110</f>
        <v>319</v>
      </c>
      <c r="C112" s="43" t="str">
        <f>+FromKM!C110</f>
        <v>Thomas</v>
      </c>
      <c r="D112" s="43" t="str">
        <f>+FromKM!D110</f>
        <v>Gough</v>
      </c>
      <c r="E112" s="29" t="str">
        <f>+TRIM(FromKM!E110)</f>
        <v>HY</v>
      </c>
      <c r="F112" t="str">
        <f>+LEFT(FromKM!A110,3)</f>
        <v>Sen</v>
      </c>
      <c r="G112" s="3" t="str">
        <f>+FromKM!G110</f>
        <v>M</v>
      </c>
      <c r="K112" s="17"/>
    </row>
    <row r="113" spans="1:11" x14ac:dyDescent="0.3">
      <c r="A113" s="32">
        <f t="shared" si="1"/>
        <v>110</v>
      </c>
      <c r="B113" s="29">
        <f>+FromKM!B111</f>
        <v>325</v>
      </c>
      <c r="C113" s="43" t="str">
        <f>+FromKM!C111</f>
        <v>Tom</v>
      </c>
      <c r="D113" s="43" t="str">
        <f>+FromKM!D111</f>
        <v>Brampton</v>
      </c>
      <c r="E113" s="29" t="str">
        <f>+TRIM(FromKM!E111)</f>
        <v>HY</v>
      </c>
      <c r="F113" t="str">
        <f>+LEFT(FromKM!A111,3)</f>
        <v>Sen</v>
      </c>
      <c r="G113" s="3" t="str">
        <f>+FromKM!G111</f>
        <v>M</v>
      </c>
      <c r="K113" s="17"/>
    </row>
    <row r="114" spans="1:11" x14ac:dyDescent="0.3">
      <c r="A114" s="32">
        <f t="shared" si="1"/>
        <v>111</v>
      </c>
      <c r="B114" s="29">
        <f>+FromKM!B112</f>
        <v>341</v>
      </c>
      <c r="C114" s="43" t="str">
        <f>+FromKM!C112</f>
        <v>Andrew</v>
      </c>
      <c r="D114" s="43" t="str">
        <f>+FromKM!D112</f>
        <v>Edmonds</v>
      </c>
      <c r="E114" s="29" t="str">
        <f>+TRIM(FromKM!E112)</f>
        <v>HY</v>
      </c>
      <c r="F114" t="str">
        <f>+LEFT(FromKM!A112,3)</f>
        <v>Sen</v>
      </c>
      <c r="G114" s="3" t="str">
        <f>+FromKM!G112</f>
        <v>M</v>
      </c>
      <c r="K114" s="17"/>
    </row>
    <row r="115" spans="1:11" x14ac:dyDescent="0.3">
      <c r="A115" s="32">
        <f t="shared" si="1"/>
        <v>112</v>
      </c>
      <c r="B115" s="29">
        <f>+FromKM!B113</f>
        <v>343</v>
      </c>
      <c r="C115" s="43" t="str">
        <f>+FromKM!C113</f>
        <v>Barry</v>
      </c>
      <c r="D115" s="43" t="str">
        <f>+FromKM!D113</f>
        <v>Buchanan</v>
      </c>
      <c r="E115" s="29" t="str">
        <f>+TRIM(FromKM!E113)</f>
        <v>HY</v>
      </c>
      <c r="F115" t="str">
        <f>+LEFT(FromKM!A113,3)</f>
        <v>Sen</v>
      </c>
      <c r="G115" s="3" t="str">
        <f>+FromKM!G113</f>
        <v>M</v>
      </c>
      <c r="K115" s="17"/>
    </row>
    <row r="116" spans="1:11" x14ac:dyDescent="0.3">
      <c r="A116" s="32">
        <f t="shared" si="1"/>
        <v>113</v>
      </c>
      <c r="B116" s="29">
        <f>+FromKM!B114</f>
        <v>344</v>
      </c>
      <c r="C116" s="43" t="str">
        <f>+FromKM!C114</f>
        <v>Terence</v>
      </c>
      <c r="D116" s="43" t="str">
        <f>+FromKM!D114</f>
        <v>Puxty</v>
      </c>
      <c r="E116" s="29" t="str">
        <f>+TRIM(FromKM!E114)</f>
        <v>HY</v>
      </c>
      <c r="F116" t="str">
        <f>+LEFT(FromKM!A114,3)</f>
        <v>Sen</v>
      </c>
      <c r="G116" s="3" t="str">
        <f>+FromKM!G114</f>
        <v>M</v>
      </c>
      <c r="K116" s="17"/>
    </row>
    <row r="117" spans="1:11" x14ac:dyDescent="0.3">
      <c r="A117" s="32">
        <f t="shared" si="1"/>
        <v>114</v>
      </c>
      <c r="B117" s="29">
        <f>+FromKM!B115</f>
        <v>364</v>
      </c>
      <c r="C117" s="43" t="str">
        <f>+FromKM!C115</f>
        <v>Alfie</v>
      </c>
      <c r="D117" s="43" t="str">
        <f>+FromKM!D115</f>
        <v>Johnstone</v>
      </c>
      <c r="E117" s="29" t="str">
        <f>+TRIM(FromKM!E115)</f>
        <v>HY</v>
      </c>
      <c r="F117" t="str">
        <f>+LEFT(FromKM!A115,3)</f>
        <v>Sen</v>
      </c>
      <c r="G117" s="3" t="str">
        <f>+FromKM!G115</f>
        <v>M</v>
      </c>
      <c r="K117" s="17"/>
    </row>
    <row r="118" spans="1:11" x14ac:dyDescent="0.3">
      <c r="A118" s="32">
        <f t="shared" si="1"/>
        <v>115</v>
      </c>
      <c r="B118" s="29">
        <f>+FromKM!B116</f>
        <v>367</v>
      </c>
      <c r="C118" s="43" t="str">
        <f>+FromKM!C116</f>
        <v>Matthew</v>
      </c>
      <c r="D118" s="43" t="str">
        <f>+FromKM!D116</f>
        <v>Isden</v>
      </c>
      <c r="E118" s="29" t="str">
        <f>+TRIM(FromKM!E116)</f>
        <v>HY</v>
      </c>
      <c r="F118" t="str">
        <f>+LEFT(FromKM!A116,3)</f>
        <v>Sen</v>
      </c>
      <c r="G118" s="3" t="str">
        <f>+FromKM!G116</f>
        <v>M</v>
      </c>
      <c r="K118" s="17"/>
    </row>
    <row r="119" spans="1:11" x14ac:dyDescent="0.3">
      <c r="A119" s="32">
        <f t="shared" si="1"/>
        <v>116</v>
      </c>
      <c r="B119" s="29">
        <f>+FromKM!B117</f>
        <v>368</v>
      </c>
      <c r="C119" s="43" t="str">
        <f>+FromKM!C117</f>
        <v>Andrew</v>
      </c>
      <c r="D119" s="43" t="str">
        <f>+FromKM!D117</f>
        <v>Batsford</v>
      </c>
      <c r="E119" s="29" t="str">
        <f>+TRIM(FromKM!E117)</f>
        <v>HY</v>
      </c>
      <c r="F119" t="str">
        <f>+LEFT(FromKM!A117,3)</f>
        <v>Sen</v>
      </c>
      <c r="G119" s="3" t="str">
        <f>+FromKM!G117</f>
        <v>M</v>
      </c>
      <c r="K119" s="17"/>
    </row>
    <row r="120" spans="1:11" x14ac:dyDescent="0.3">
      <c r="A120" s="32">
        <f t="shared" si="1"/>
        <v>117</v>
      </c>
      <c r="B120" s="29">
        <f>+FromKM!B118</f>
        <v>385</v>
      </c>
      <c r="C120" s="43" t="str">
        <f>+FromKM!C118</f>
        <v>Dan</v>
      </c>
      <c r="D120" s="43" t="str">
        <f>+FromKM!D118</f>
        <v>Isted</v>
      </c>
      <c r="E120" s="29" t="str">
        <f>+TRIM(FromKM!E118)</f>
        <v>HY</v>
      </c>
      <c r="F120" t="str">
        <f>+LEFT(FromKM!A118,3)</f>
        <v>Sen</v>
      </c>
      <c r="G120" s="3" t="str">
        <f>+FromKM!G118</f>
        <v>M</v>
      </c>
      <c r="K120" s="17"/>
    </row>
    <row r="121" spans="1:11" x14ac:dyDescent="0.3">
      <c r="A121" s="32">
        <f t="shared" si="1"/>
        <v>118</v>
      </c>
      <c r="B121" s="29">
        <f>+FromKM!B119</f>
        <v>388</v>
      </c>
      <c r="C121" s="43" t="str">
        <f>+FromKM!C119</f>
        <v>Benji</v>
      </c>
      <c r="D121" s="43" t="str">
        <f>+FromKM!D119</f>
        <v>Symes</v>
      </c>
      <c r="E121" s="29" t="str">
        <f>+TRIM(FromKM!E119)</f>
        <v>HY</v>
      </c>
      <c r="F121" t="str">
        <f>+LEFT(FromKM!A119,3)</f>
        <v>Sen</v>
      </c>
      <c r="G121" s="3" t="str">
        <f>+FromKM!G119</f>
        <v>M</v>
      </c>
      <c r="K121" s="17"/>
    </row>
    <row r="122" spans="1:11" x14ac:dyDescent="0.3">
      <c r="A122" s="32">
        <f t="shared" si="1"/>
        <v>119</v>
      </c>
      <c r="B122" s="29">
        <f>+FromKM!B120</f>
        <v>391</v>
      </c>
      <c r="C122" s="43" t="str">
        <f>+FromKM!C120</f>
        <v>Carl</v>
      </c>
      <c r="D122" s="43" t="str">
        <f>+FromKM!D120</f>
        <v>Adams</v>
      </c>
      <c r="E122" s="29" t="str">
        <f>+TRIM(FromKM!E120)</f>
        <v>HY</v>
      </c>
      <c r="F122" t="str">
        <f>+LEFT(FromKM!A120,3)</f>
        <v>Sen</v>
      </c>
      <c r="G122" s="3" t="str">
        <f>+FromKM!G120</f>
        <v>M</v>
      </c>
      <c r="K122" s="17"/>
    </row>
    <row r="123" spans="1:11" x14ac:dyDescent="0.3">
      <c r="A123" s="32">
        <f t="shared" si="1"/>
        <v>120</v>
      </c>
      <c r="B123" s="29">
        <f>+FromKM!B121</f>
        <v>392</v>
      </c>
      <c r="C123" s="43" t="str">
        <f>+FromKM!C121</f>
        <v>Jamie</v>
      </c>
      <c r="D123" s="43" t="str">
        <f>+FromKM!D121</f>
        <v>Webb</v>
      </c>
      <c r="E123" s="29" t="str">
        <f>+TRIM(FromKM!E121)</f>
        <v>HY</v>
      </c>
      <c r="F123" t="str">
        <f>+LEFT(FromKM!A121,3)</f>
        <v>Sen</v>
      </c>
      <c r="G123" s="3" t="str">
        <f>+FromKM!G121</f>
        <v>M</v>
      </c>
      <c r="K123" s="17"/>
    </row>
    <row r="124" spans="1:11" x14ac:dyDescent="0.3">
      <c r="A124" s="32">
        <f t="shared" si="1"/>
        <v>121</v>
      </c>
      <c r="B124" s="29">
        <f>+FromKM!B122</f>
        <v>399</v>
      </c>
      <c r="C124" s="43" t="str">
        <f>+FromKM!C122</f>
        <v>Carl</v>
      </c>
      <c r="D124" s="43" t="str">
        <f>+FromKM!D122</f>
        <v>Essery</v>
      </c>
      <c r="E124" s="29" t="str">
        <f>+TRIM(FromKM!E122)</f>
        <v>HY</v>
      </c>
      <c r="F124" t="str">
        <f>+LEFT(FromKM!A122,3)</f>
        <v>Sen</v>
      </c>
      <c r="G124" s="3" t="str">
        <f>+FromKM!G122</f>
        <v>M</v>
      </c>
      <c r="K124" s="17"/>
    </row>
    <row r="125" spans="1:11" x14ac:dyDescent="0.3">
      <c r="A125" s="32">
        <f t="shared" si="1"/>
        <v>122</v>
      </c>
      <c r="B125" s="29">
        <f>+FromKM!B123</f>
        <v>403</v>
      </c>
      <c r="C125" s="43" t="str">
        <f>+FromKM!C123</f>
        <v>Kelvin</v>
      </c>
      <c r="D125" s="43" t="str">
        <f>+FromKM!D123</f>
        <v>Horwill</v>
      </c>
      <c r="E125" s="29" t="str">
        <f>+TRIM(FromKM!E123)</f>
        <v>HY</v>
      </c>
      <c r="F125" t="str">
        <f>+LEFT(FromKM!A123,3)</f>
        <v>Sen</v>
      </c>
      <c r="G125" s="3" t="str">
        <f>+FromKM!G123</f>
        <v>M</v>
      </c>
      <c r="K125" s="17"/>
    </row>
    <row r="126" spans="1:11" x14ac:dyDescent="0.3">
      <c r="A126" s="32">
        <f t="shared" si="1"/>
        <v>123</v>
      </c>
      <c r="B126" s="29">
        <f>+FromKM!B124</f>
        <v>406</v>
      </c>
      <c r="C126" s="43" t="str">
        <f>+FromKM!C124</f>
        <v>Dean</v>
      </c>
      <c r="D126" s="43" t="str">
        <f>+FromKM!D124</f>
        <v>Constable</v>
      </c>
      <c r="E126" s="29" t="str">
        <f>+TRIM(FromKM!E124)</f>
        <v>HY</v>
      </c>
      <c r="F126" t="str">
        <f>+LEFT(FromKM!A124,3)</f>
        <v>Sen</v>
      </c>
      <c r="G126" s="3" t="str">
        <f>+FromKM!G124</f>
        <v>M</v>
      </c>
      <c r="K126" s="17"/>
    </row>
    <row r="127" spans="1:11" x14ac:dyDescent="0.3">
      <c r="A127" s="32">
        <f t="shared" si="1"/>
        <v>124</v>
      </c>
      <c r="B127" s="29">
        <f>+FromKM!B125</f>
        <v>408</v>
      </c>
      <c r="C127" s="43" t="str">
        <f>+FromKM!C125</f>
        <v>Oliver</v>
      </c>
      <c r="D127" s="43" t="str">
        <f>+FromKM!D125</f>
        <v>Carey</v>
      </c>
      <c r="E127" s="29" t="str">
        <f>+TRIM(FromKM!E125)</f>
        <v>HY</v>
      </c>
      <c r="F127" t="str">
        <f>+LEFT(FromKM!A125,3)</f>
        <v>Sen</v>
      </c>
      <c r="G127" s="3" t="str">
        <f>+FromKM!G125</f>
        <v>M</v>
      </c>
      <c r="K127" s="17"/>
    </row>
    <row r="128" spans="1:11" x14ac:dyDescent="0.3">
      <c r="A128" s="32">
        <f t="shared" si="1"/>
        <v>125</v>
      </c>
      <c r="B128" s="29">
        <f>+FromKM!B126</f>
        <v>411</v>
      </c>
      <c r="C128" s="43" t="str">
        <f>+FromKM!C126</f>
        <v>Nathan</v>
      </c>
      <c r="D128" s="43" t="str">
        <f>+FromKM!D126</f>
        <v>Thompson</v>
      </c>
      <c r="E128" s="29" t="str">
        <f>+TRIM(FromKM!E126)</f>
        <v>HY</v>
      </c>
      <c r="F128" t="str">
        <f>+LEFT(FromKM!A126,3)</f>
        <v>Sen</v>
      </c>
      <c r="G128" s="3" t="str">
        <f>+FromKM!G126</f>
        <v>M</v>
      </c>
      <c r="K128" s="17"/>
    </row>
    <row r="129" spans="1:11" x14ac:dyDescent="0.3">
      <c r="A129" s="32">
        <f t="shared" si="1"/>
        <v>126</v>
      </c>
      <c r="B129" s="29">
        <f>+FromKM!B127</f>
        <v>356</v>
      </c>
      <c r="C129" s="43" t="str">
        <f>+FromKM!C127</f>
        <v>Sam</v>
      </c>
      <c r="D129" s="43" t="str">
        <f>+FromKM!D127</f>
        <v>Brown</v>
      </c>
      <c r="E129" s="29" t="str">
        <f>+TRIM(FromKM!E127)</f>
        <v>HY</v>
      </c>
      <c r="F129" t="str">
        <f>+LEFT(FromKM!A127,3)</f>
        <v>Sen</v>
      </c>
      <c r="G129" s="3" t="str">
        <f>+FromKM!G127</f>
        <v>M</v>
      </c>
      <c r="K129" s="17"/>
    </row>
    <row r="130" spans="1:11" x14ac:dyDescent="0.3">
      <c r="A130" s="32">
        <f t="shared" si="1"/>
        <v>127</v>
      </c>
      <c r="B130" s="29">
        <f>+FromKM!B128</f>
        <v>372</v>
      </c>
      <c r="C130" s="43" t="str">
        <f>+FromKM!C128</f>
        <v>Paul</v>
      </c>
      <c r="D130" s="43" t="str">
        <f>+FromKM!D128</f>
        <v>Baxter</v>
      </c>
      <c r="E130" s="29" t="str">
        <f>+TRIM(FromKM!E128)</f>
        <v>HY</v>
      </c>
      <c r="F130" t="str">
        <f>+LEFT(FromKM!A128,3)</f>
        <v>Sen</v>
      </c>
      <c r="G130" s="3" t="str">
        <f>+FromKM!G128</f>
        <v>M</v>
      </c>
      <c r="K130" s="17"/>
    </row>
    <row r="131" spans="1:11" x14ac:dyDescent="0.3">
      <c r="A131" s="32">
        <f t="shared" si="1"/>
        <v>128</v>
      </c>
      <c r="B131" s="29">
        <f>+FromKM!B129</f>
        <v>387</v>
      </c>
      <c r="C131" s="43" t="str">
        <f>+FromKM!C129</f>
        <v>Jonathan</v>
      </c>
      <c r="D131" s="43" t="str">
        <f>+FromKM!D129</f>
        <v>Hatch</v>
      </c>
      <c r="E131" s="29" t="str">
        <f>+TRIM(FromKM!E129)</f>
        <v>HY</v>
      </c>
      <c r="F131" t="str">
        <f>+LEFT(FromKM!A129,3)</f>
        <v>Sen</v>
      </c>
      <c r="G131" s="3" t="str">
        <f>+FromKM!G129</f>
        <v>M</v>
      </c>
      <c r="K131" s="17"/>
    </row>
    <row r="132" spans="1:11" x14ac:dyDescent="0.3">
      <c r="A132" s="32">
        <f t="shared" si="1"/>
        <v>129</v>
      </c>
      <c r="B132" s="29">
        <f>+FromKM!B130</f>
        <v>450</v>
      </c>
      <c r="C132" s="43" t="str">
        <f>+FromKM!C130</f>
        <v>Paul</v>
      </c>
      <c r="D132" s="43" t="str">
        <f>+FromKM!D130</f>
        <v>Gallop</v>
      </c>
      <c r="E132" s="29" t="str">
        <f>+TRIM(FromKM!E130)</f>
        <v>HY</v>
      </c>
      <c r="F132" t="str">
        <f>+LEFT(FromKM!A130,3)</f>
        <v>Sen</v>
      </c>
      <c r="G132" s="3" t="str">
        <f>+FromKM!G130</f>
        <v>M</v>
      </c>
      <c r="K132" s="17"/>
    </row>
    <row r="133" spans="1:11" x14ac:dyDescent="0.3">
      <c r="A133" s="32">
        <f t="shared" si="1"/>
        <v>130</v>
      </c>
      <c r="B133" s="29">
        <f>+FromKM!B131</f>
        <v>363</v>
      </c>
      <c r="C133" s="43" t="str">
        <f>+FromKM!C131</f>
        <v>Jason</v>
      </c>
      <c r="D133" s="43" t="str">
        <f>+FromKM!D131</f>
        <v>Wright</v>
      </c>
      <c r="E133" s="29" t="str">
        <f>+TRIM(FromKM!E131)</f>
        <v>HY</v>
      </c>
      <c r="F133" t="str">
        <f>+LEFT(FromKM!A131,3)</f>
        <v>Sen</v>
      </c>
      <c r="G133" s="3" t="str">
        <f>+FromKM!G131</f>
        <v>M</v>
      </c>
      <c r="K133" s="17"/>
    </row>
    <row r="134" spans="1:11" x14ac:dyDescent="0.3">
      <c r="A134" s="32">
        <f t="shared" ref="A134:A197" si="2">+A133+1</f>
        <v>131</v>
      </c>
      <c r="B134" s="29">
        <f>+FromKM!B132</f>
        <v>390</v>
      </c>
      <c r="C134" s="43" t="str">
        <f>+FromKM!C132</f>
        <v>William</v>
      </c>
      <c r="D134" s="43" t="str">
        <f>+FromKM!D132</f>
        <v>Carey</v>
      </c>
      <c r="E134" s="29" t="str">
        <f>+TRIM(FromKM!E132)</f>
        <v>HY</v>
      </c>
      <c r="F134" t="str">
        <f>+LEFT(FromKM!A132,3)</f>
        <v>Sen</v>
      </c>
      <c r="G134" s="3" t="str">
        <f>+FromKM!G132</f>
        <v>M</v>
      </c>
      <c r="K134" s="17"/>
    </row>
    <row r="135" spans="1:11" x14ac:dyDescent="0.3">
      <c r="A135" s="32">
        <f t="shared" si="2"/>
        <v>132</v>
      </c>
      <c r="B135" s="29">
        <f>+FromKM!B133</f>
        <v>318</v>
      </c>
      <c r="C135" s="43" t="str">
        <f>+FromKM!C133</f>
        <v>Dan</v>
      </c>
      <c r="D135" s="43" t="str">
        <f>+FromKM!D133</f>
        <v>Pettitt</v>
      </c>
      <c r="E135" s="29" t="str">
        <f>+TRIM(FromKM!E133)</f>
        <v>KEN</v>
      </c>
      <c r="F135" t="str">
        <f>+LEFT(FromKM!A133,3)</f>
        <v>Sen</v>
      </c>
      <c r="G135" s="3" t="str">
        <f>+FromKM!G133</f>
        <v>M</v>
      </c>
      <c r="K135" s="17"/>
    </row>
    <row r="136" spans="1:11" x14ac:dyDescent="0.3">
      <c r="A136" s="32">
        <f t="shared" si="2"/>
        <v>133</v>
      </c>
      <c r="B136" s="29">
        <f>+FromKM!B134</f>
        <v>407</v>
      </c>
      <c r="C136" s="43" t="str">
        <f>+FromKM!C134</f>
        <v>Charles</v>
      </c>
      <c r="D136" s="43" t="str">
        <f>+FromKM!D134</f>
        <v>Taylor</v>
      </c>
      <c r="E136" s="29" t="str">
        <f>+TRIM(FromKM!E134)</f>
        <v>LEW</v>
      </c>
      <c r="F136" t="str">
        <f>+LEFT(FromKM!A134,3)</f>
        <v>Sen</v>
      </c>
      <c r="G136" s="3" t="str">
        <f>+FromKM!G134</f>
        <v>M</v>
      </c>
      <c r="K136" s="17"/>
    </row>
    <row r="137" spans="1:11" x14ac:dyDescent="0.3">
      <c r="A137" s="32">
        <f t="shared" si="2"/>
        <v>134</v>
      </c>
      <c r="B137" s="29">
        <f>+FromKM!B135</f>
        <v>316</v>
      </c>
      <c r="C137" s="43" t="str">
        <f>+FromKM!C135</f>
        <v>Toby</v>
      </c>
      <c r="D137" s="43" t="str">
        <f>+FromKM!D135</f>
        <v>Meanwell</v>
      </c>
      <c r="E137" s="29" t="str">
        <f>+TRIM(FromKM!E135)</f>
        <v>LEW</v>
      </c>
      <c r="F137" t="str">
        <f>+LEFT(FromKM!A135,3)</f>
        <v>Sen</v>
      </c>
      <c r="G137" s="3" t="str">
        <f>+FromKM!G135</f>
        <v>M</v>
      </c>
      <c r="K137" s="17"/>
    </row>
    <row r="138" spans="1:11" x14ac:dyDescent="0.3">
      <c r="A138" s="32">
        <f t="shared" si="2"/>
        <v>135</v>
      </c>
      <c r="B138" s="29">
        <f>+FromKM!B136</f>
        <v>320</v>
      </c>
      <c r="C138" s="43" t="str">
        <f>+FromKM!C136</f>
        <v>Chris</v>
      </c>
      <c r="D138" s="43" t="str">
        <f>+FromKM!D136</f>
        <v>Gilbert</v>
      </c>
      <c r="E138" s="29" t="str">
        <f>+TRIM(FromKM!E136)</f>
        <v>LEW</v>
      </c>
      <c r="F138" t="str">
        <f>+LEFT(FromKM!A136,3)</f>
        <v>Sen</v>
      </c>
      <c r="G138" s="3" t="str">
        <f>+FromKM!G136</f>
        <v>M</v>
      </c>
      <c r="K138" s="17"/>
    </row>
    <row r="139" spans="1:11" x14ac:dyDescent="0.3">
      <c r="A139" s="32">
        <f t="shared" si="2"/>
        <v>136</v>
      </c>
      <c r="B139" s="29">
        <f>+FromKM!B137</f>
        <v>322</v>
      </c>
      <c r="C139" s="43" t="str">
        <f>+FromKM!C137</f>
        <v>Chris</v>
      </c>
      <c r="D139" s="43" t="str">
        <f>+FromKM!D137</f>
        <v>Coffey</v>
      </c>
      <c r="E139" s="29" t="str">
        <f>+TRIM(FromKM!E137)</f>
        <v>LEW</v>
      </c>
      <c r="F139" t="str">
        <f>+LEFT(FromKM!A137,3)</f>
        <v>Sen</v>
      </c>
      <c r="G139" s="3" t="str">
        <f>+FromKM!G137</f>
        <v>M</v>
      </c>
      <c r="K139" s="17"/>
    </row>
    <row r="140" spans="1:11" x14ac:dyDescent="0.3">
      <c r="A140" s="32">
        <f t="shared" si="2"/>
        <v>137</v>
      </c>
      <c r="B140" s="29">
        <f>+FromKM!B138</f>
        <v>323</v>
      </c>
      <c r="C140" s="43" t="str">
        <f>+FromKM!C138</f>
        <v>Ben</v>
      </c>
      <c r="D140" s="43" t="str">
        <f>+FromKM!D138</f>
        <v>Pepler</v>
      </c>
      <c r="E140" s="29" t="str">
        <f>+TRIM(FromKM!E138)</f>
        <v>LEW</v>
      </c>
      <c r="F140" t="str">
        <f>+LEFT(FromKM!A138,3)</f>
        <v>Sen</v>
      </c>
      <c r="G140" s="3" t="str">
        <f>+FromKM!G138</f>
        <v>M</v>
      </c>
      <c r="K140" s="17"/>
    </row>
    <row r="141" spans="1:11" x14ac:dyDescent="0.3">
      <c r="A141" s="32">
        <f t="shared" si="2"/>
        <v>138</v>
      </c>
      <c r="B141" s="29">
        <f>+FromKM!B139</f>
        <v>327</v>
      </c>
      <c r="C141" s="43" t="str">
        <f>+FromKM!C139</f>
        <v>Fred</v>
      </c>
      <c r="D141" s="43" t="str">
        <f>+FromKM!D139</f>
        <v>Tasker</v>
      </c>
      <c r="E141" s="29" t="str">
        <f>+TRIM(FromKM!E139)</f>
        <v>LEW</v>
      </c>
      <c r="F141" t="str">
        <f>+LEFT(FromKM!A139,3)</f>
        <v>Sen</v>
      </c>
      <c r="G141" s="3" t="str">
        <f>+FromKM!G139</f>
        <v>M</v>
      </c>
      <c r="K141" s="17"/>
    </row>
    <row r="142" spans="1:11" x14ac:dyDescent="0.3">
      <c r="A142" s="32">
        <f t="shared" si="2"/>
        <v>139</v>
      </c>
      <c r="B142" s="29">
        <f>+FromKM!B140</f>
        <v>333</v>
      </c>
      <c r="C142" s="43" t="str">
        <f>+FromKM!C140</f>
        <v>Dominic</v>
      </c>
      <c r="D142" s="43" t="str">
        <f>+FromKM!D140</f>
        <v>Osman-Allu</v>
      </c>
      <c r="E142" s="29" t="str">
        <f>+TRIM(FromKM!E140)</f>
        <v>LEW</v>
      </c>
      <c r="F142" t="str">
        <f>+LEFT(FromKM!A140,3)</f>
        <v>Sen</v>
      </c>
      <c r="G142" s="3" t="str">
        <f>+FromKM!G140</f>
        <v>M</v>
      </c>
      <c r="K142" s="17"/>
    </row>
    <row r="143" spans="1:11" x14ac:dyDescent="0.3">
      <c r="A143" s="32">
        <f t="shared" si="2"/>
        <v>140</v>
      </c>
      <c r="B143" s="29">
        <f>+FromKM!B141</f>
        <v>355</v>
      </c>
      <c r="C143" s="43" t="str">
        <f>+FromKM!C141</f>
        <v>Lewis</v>
      </c>
      <c r="D143" s="43" t="str">
        <f>+FromKM!D141</f>
        <v>Sida</v>
      </c>
      <c r="E143" s="29" t="str">
        <f>+TRIM(FromKM!E141)</f>
        <v>LEW</v>
      </c>
      <c r="F143" t="str">
        <f>+LEFT(FromKM!A141,3)</f>
        <v>Sen</v>
      </c>
      <c r="G143" s="3" t="str">
        <f>+FromKM!G141</f>
        <v>M</v>
      </c>
      <c r="K143" s="17"/>
    </row>
    <row r="144" spans="1:11" x14ac:dyDescent="0.3">
      <c r="A144" s="32">
        <f t="shared" si="2"/>
        <v>141</v>
      </c>
      <c r="B144" s="29">
        <f>+FromKM!B142</f>
        <v>362</v>
      </c>
      <c r="C144" s="43" t="str">
        <f>+FromKM!C142</f>
        <v>Simon</v>
      </c>
      <c r="D144" s="43" t="str">
        <f>+FromKM!D142</f>
        <v>Carter</v>
      </c>
      <c r="E144" s="29" t="str">
        <f>+TRIM(FromKM!E142)</f>
        <v>LEW</v>
      </c>
      <c r="F144" t="str">
        <f>+LEFT(FromKM!A142,3)</f>
        <v>Sen</v>
      </c>
      <c r="G144" s="3" t="str">
        <f>+FromKM!G142</f>
        <v>M</v>
      </c>
      <c r="K144" s="17"/>
    </row>
    <row r="145" spans="1:11" x14ac:dyDescent="0.3">
      <c r="A145" s="32">
        <f t="shared" si="2"/>
        <v>142</v>
      </c>
      <c r="B145" s="29">
        <f>+FromKM!B143</f>
        <v>366</v>
      </c>
      <c r="C145" s="43" t="str">
        <f>+FromKM!C143</f>
        <v>Adam</v>
      </c>
      <c r="D145" s="43" t="str">
        <f>+FromKM!D143</f>
        <v>Vaughan</v>
      </c>
      <c r="E145" s="29" t="str">
        <f>+TRIM(FromKM!E143)</f>
        <v>LEW</v>
      </c>
      <c r="F145" t="str">
        <f>+LEFT(FromKM!A143,3)</f>
        <v>Sen</v>
      </c>
      <c r="G145" s="3" t="str">
        <f>+FromKM!G143</f>
        <v>M</v>
      </c>
      <c r="K145" s="17"/>
    </row>
    <row r="146" spans="1:11" x14ac:dyDescent="0.3">
      <c r="A146" s="32">
        <f t="shared" si="2"/>
        <v>143</v>
      </c>
      <c r="B146" s="29">
        <f>+FromKM!B144</f>
        <v>370</v>
      </c>
      <c r="C146" s="43" t="str">
        <f>+FromKM!C144</f>
        <v>Will</v>
      </c>
      <c r="D146" s="43" t="str">
        <f>+FromKM!D144</f>
        <v>Monnington</v>
      </c>
      <c r="E146" s="29" t="str">
        <f>+TRIM(FromKM!E144)</f>
        <v>LEW</v>
      </c>
      <c r="F146" t="str">
        <f>+LEFT(FromKM!A144,3)</f>
        <v>Sen</v>
      </c>
      <c r="G146" s="3" t="str">
        <f>+FromKM!G144</f>
        <v>M</v>
      </c>
      <c r="K146" s="17"/>
    </row>
    <row r="147" spans="1:11" x14ac:dyDescent="0.3">
      <c r="A147" s="32">
        <f t="shared" si="2"/>
        <v>144</v>
      </c>
      <c r="B147" s="29">
        <f>+FromKM!B145</f>
        <v>393</v>
      </c>
      <c r="C147" s="43" t="str">
        <f>+FromKM!C145</f>
        <v>Thomas</v>
      </c>
      <c r="D147" s="43" t="str">
        <f>+FromKM!D145</f>
        <v>Marchant</v>
      </c>
      <c r="E147" s="29" t="str">
        <f>+TRIM(FromKM!E145)</f>
        <v>LEW</v>
      </c>
      <c r="F147" t="str">
        <f>+LEFT(FromKM!A145,3)</f>
        <v>Sen</v>
      </c>
      <c r="G147" s="3" t="str">
        <f>+FromKM!G145</f>
        <v>M</v>
      </c>
      <c r="K147" s="17"/>
    </row>
    <row r="148" spans="1:11" x14ac:dyDescent="0.3">
      <c r="A148" s="32">
        <f t="shared" si="2"/>
        <v>145</v>
      </c>
      <c r="B148" s="29">
        <f>+FromKM!B146</f>
        <v>402</v>
      </c>
      <c r="C148" s="43" t="str">
        <f>+FromKM!C146</f>
        <v>Jez</v>
      </c>
      <c r="D148" s="43" t="str">
        <f>+FromKM!D146</f>
        <v>Davison</v>
      </c>
      <c r="E148" s="29" t="str">
        <f>+TRIM(FromKM!E146)</f>
        <v>LEW</v>
      </c>
      <c r="F148" t="str">
        <f>+LEFT(FromKM!A146,3)</f>
        <v>Sen</v>
      </c>
      <c r="G148" s="3" t="str">
        <f>+FromKM!G146</f>
        <v>M</v>
      </c>
      <c r="K148" s="17"/>
    </row>
    <row r="149" spans="1:11" x14ac:dyDescent="0.3">
      <c r="A149" s="32">
        <f t="shared" si="2"/>
        <v>146</v>
      </c>
      <c r="B149" s="29">
        <f>+FromKM!B147</f>
        <v>420</v>
      </c>
      <c r="C149" s="43" t="str">
        <f>+FromKM!C147</f>
        <v>Colin</v>
      </c>
      <c r="D149" s="43" t="str">
        <f>+FromKM!D147</f>
        <v>Bennett</v>
      </c>
      <c r="E149" s="29" t="str">
        <f>+TRIM(FromKM!E147)</f>
        <v>LEW</v>
      </c>
      <c r="F149" t="str">
        <f>+LEFT(FromKM!A147,3)</f>
        <v>Sen</v>
      </c>
      <c r="G149" s="3" t="str">
        <f>+FromKM!G147</f>
        <v>M</v>
      </c>
      <c r="K149" s="17"/>
    </row>
    <row r="150" spans="1:11" x14ac:dyDescent="0.3">
      <c r="A150" s="32">
        <f t="shared" si="2"/>
        <v>147</v>
      </c>
      <c r="B150" s="29">
        <f>+FromKM!B148</f>
        <v>443</v>
      </c>
      <c r="C150" s="43" t="str">
        <f>+FromKM!C148</f>
        <v>Andrea</v>
      </c>
      <c r="D150" s="43" t="str">
        <f>+FromKM!D148</f>
        <v>Sansottera</v>
      </c>
      <c r="E150" s="29" t="str">
        <f>+TRIM(FromKM!E148)</f>
        <v>LEW</v>
      </c>
      <c r="F150" t="str">
        <f>+LEFT(FromKM!A148,3)</f>
        <v>Sen</v>
      </c>
      <c r="G150" s="3" t="str">
        <f>+FromKM!G148</f>
        <v>M</v>
      </c>
      <c r="K150" s="17"/>
    </row>
    <row r="151" spans="1:11" x14ac:dyDescent="0.3">
      <c r="A151" s="32">
        <f t="shared" si="2"/>
        <v>148</v>
      </c>
      <c r="B151" s="29">
        <f>+FromKM!B149</f>
        <v>365</v>
      </c>
      <c r="C151" s="43" t="str">
        <f>+FromKM!C149</f>
        <v>Dave</v>
      </c>
      <c r="D151" s="43" t="str">
        <f>+FromKM!D149</f>
        <v>Dunstall</v>
      </c>
      <c r="E151" s="29" t="str">
        <f>+TRIM(FromKM!E149)</f>
        <v>SS</v>
      </c>
      <c r="F151" t="str">
        <f>+LEFT(FromKM!A149,3)</f>
        <v>Sen</v>
      </c>
      <c r="G151" s="3" t="str">
        <f>+FromKM!G149</f>
        <v>M</v>
      </c>
      <c r="K151" s="17"/>
    </row>
    <row r="152" spans="1:11" x14ac:dyDescent="0.3">
      <c r="A152" s="32">
        <f t="shared" si="2"/>
        <v>149</v>
      </c>
      <c r="B152" s="29">
        <f>+FromKM!B150</f>
        <v>321</v>
      </c>
      <c r="C152" s="43" t="str">
        <f>+FromKM!C150</f>
        <v>Duncan</v>
      </c>
      <c r="D152" s="43" t="str">
        <f>+FromKM!D150</f>
        <v>Curtis</v>
      </c>
      <c r="E152" s="29" t="str">
        <f>+TRIM(FromKM!E150)</f>
        <v>VR</v>
      </c>
      <c r="F152" t="str">
        <f>+LEFT(FromKM!A150,3)</f>
        <v>Sen</v>
      </c>
      <c r="G152" s="3" t="str">
        <f>+FromKM!G150</f>
        <v>M</v>
      </c>
      <c r="K152" s="17"/>
    </row>
    <row r="153" spans="1:11" x14ac:dyDescent="0.3">
      <c r="A153" s="32">
        <f t="shared" si="2"/>
        <v>150</v>
      </c>
      <c r="B153" s="29">
        <f>+FromKM!B151</f>
        <v>461</v>
      </c>
      <c r="C153" s="43" t="str">
        <f>+FromKM!C151</f>
        <v>Nicholas</v>
      </c>
      <c r="D153" s="43" t="str">
        <f>+FromKM!D151</f>
        <v>Dawson</v>
      </c>
      <c r="E153" s="29" t="str">
        <f>+TRIM(FromKM!E151)</f>
        <v>WDH</v>
      </c>
      <c r="F153" t="str">
        <f>+LEFT(FromKM!A151,3)</f>
        <v>Sen</v>
      </c>
      <c r="G153" s="3" t="str">
        <f>+FromKM!G151</f>
        <v>M</v>
      </c>
      <c r="K153" s="17"/>
    </row>
    <row r="154" spans="1:11" x14ac:dyDescent="0.3">
      <c r="A154" s="32">
        <f t="shared" si="2"/>
        <v>151</v>
      </c>
      <c r="B154" s="29">
        <f>+FromKM!B152</f>
        <v>490</v>
      </c>
      <c r="C154" s="43" t="str">
        <f>+FromKM!C152</f>
        <v>Lindsay</v>
      </c>
      <c r="D154" s="43" t="str">
        <f>+FromKM!D152</f>
        <v>Ibbott</v>
      </c>
      <c r="E154" s="29" t="str">
        <f>+TRIM(FromKM!E152)</f>
        <v>BWT</v>
      </c>
      <c r="F154" t="str">
        <f>+LEFT(FromKM!A152,3)</f>
        <v>Sen</v>
      </c>
      <c r="G154" s="3" t="str">
        <f>+FromKM!G152</f>
        <v>F</v>
      </c>
      <c r="K154" s="17"/>
    </row>
    <row r="155" spans="1:11" x14ac:dyDescent="0.3">
      <c r="A155" s="32">
        <f t="shared" si="2"/>
        <v>152</v>
      </c>
      <c r="B155" s="29">
        <f>+FromKM!B153</f>
        <v>480</v>
      </c>
      <c r="C155" s="43" t="str">
        <f>+FromKM!C153</f>
        <v>Abigail</v>
      </c>
      <c r="D155" s="43" t="str">
        <f>+FromKM!D153</f>
        <v>Bedwell</v>
      </c>
      <c r="E155" s="29" t="str">
        <f>+TRIM(FromKM!E153)</f>
        <v>BWT</v>
      </c>
      <c r="F155" t="str">
        <f>+LEFT(FromKM!A153,3)</f>
        <v>Sen</v>
      </c>
      <c r="G155" s="3" t="str">
        <f>+FromKM!G153</f>
        <v>F</v>
      </c>
      <c r="K155" s="17"/>
    </row>
    <row r="156" spans="1:11" x14ac:dyDescent="0.3">
      <c r="A156" s="32">
        <f t="shared" si="2"/>
        <v>153</v>
      </c>
      <c r="B156" s="29">
        <f>+FromKM!B154</f>
        <v>522</v>
      </c>
      <c r="C156" s="43" t="str">
        <f>+FromKM!C154</f>
        <v>Johanna</v>
      </c>
      <c r="D156" s="43" t="str">
        <f>+FromKM!D154</f>
        <v>Dowle</v>
      </c>
      <c r="E156" s="29" t="str">
        <f>+TRIM(FromKM!E154)</f>
        <v>BWT</v>
      </c>
      <c r="F156" t="str">
        <f>+LEFT(FromKM!A154,3)</f>
        <v>Sen</v>
      </c>
      <c r="G156" s="3" t="str">
        <f>+FromKM!G154</f>
        <v>F</v>
      </c>
      <c r="K156" s="17"/>
    </row>
    <row r="157" spans="1:11" x14ac:dyDescent="0.3">
      <c r="A157" s="32">
        <f t="shared" si="2"/>
        <v>154</v>
      </c>
      <c r="B157" s="29">
        <f>+FromKM!B155</f>
        <v>510</v>
      </c>
      <c r="C157" s="43" t="str">
        <f>+FromKM!C155</f>
        <v>Manjula</v>
      </c>
      <c r="D157" s="43" t="str">
        <f>+FromKM!D155</f>
        <v>Moon</v>
      </c>
      <c r="E157" s="29" t="str">
        <f>+TRIM(FromKM!E155)</f>
        <v>B&amp;H</v>
      </c>
      <c r="F157" t="str">
        <f>+LEFT(FromKM!A155,3)</f>
        <v>Sen</v>
      </c>
      <c r="G157" s="3" t="str">
        <f>+FromKM!G155</f>
        <v>F</v>
      </c>
      <c r="K157" s="17"/>
    </row>
    <row r="158" spans="1:11" x14ac:dyDescent="0.3">
      <c r="A158" s="32">
        <f t="shared" si="2"/>
        <v>155</v>
      </c>
      <c r="B158" s="29">
        <f>+FromKM!B156</f>
        <v>479</v>
      </c>
      <c r="C158" s="43" t="str">
        <f>+FromKM!C156</f>
        <v>Manjula</v>
      </c>
      <c r="D158" s="43" t="str">
        <f>+FromKM!D156</f>
        <v>Moon</v>
      </c>
      <c r="E158" s="29" t="str">
        <f>+TRIM(FromKM!E156)</f>
        <v>B&amp;H</v>
      </c>
      <c r="F158" t="str">
        <f>+LEFT(FromKM!A156,3)</f>
        <v>Sen</v>
      </c>
      <c r="G158" s="3" t="str">
        <f>+FromKM!G156</f>
        <v>F</v>
      </c>
      <c r="K158" s="17"/>
    </row>
    <row r="159" spans="1:11" x14ac:dyDescent="0.3">
      <c r="A159" s="32">
        <f t="shared" si="2"/>
        <v>156</v>
      </c>
      <c r="B159" s="29">
        <f>+FromKM!B157</f>
        <v>506</v>
      </c>
      <c r="C159" s="43" t="str">
        <f>+FromKM!C157</f>
        <v>Gill</v>
      </c>
      <c r="D159" s="43" t="str">
        <f>+FromKM!D157</f>
        <v>Bickle</v>
      </c>
      <c r="E159" s="29" t="str">
        <f>+TRIM(FromKM!E157)</f>
        <v>B&amp;H</v>
      </c>
      <c r="F159" t="str">
        <f>+LEFT(FromKM!A157,3)</f>
        <v>Sen</v>
      </c>
      <c r="G159" s="3" t="str">
        <f>+FromKM!G157</f>
        <v>F</v>
      </c>
      <c r="K159" s="17"/>
    </row>
    <row r="160" spans="1:11" x14ac:dyDescent="0.3">
      <c r="A160" s="32">
        <f t="shared" si="2"/>
        <v>157</v>
      </c>
      <c r="B160" s="29">
        <f>+FromKM!B158</f>
        <v>507</v>
      </c>
      <c r="C160" s="43" t="str">
        <f>+FromKM!C158</f>
        <v>Paula</v>
      </c>
      <c r="D160" s="43" t="str">
        <f>+FromKM!D158</f>
        <v>Blackledge</v>
      </c>
      <c r="E160" s="29" t="str">
        <f>+TRIM(FromKM!E158)</f>
        <v>B&amp;H</v>
      </c>
      <c r="F160" t="str">
        <f>+LEFT(FromKM!A158,3)</f>
        <v>Sen</v>
      </c>
      <c r="G160" s="3" t="str">
        <f>+FromKM!G158</f>
        <v>F</v>
      </c>
      <c r="K160" s="17"/>
    </row>
    <row r="161" spans="1:11" x14ac:dyDescent="0.3">
      <c r="A161" s="32">
        <f t="shared" si="2"/>
        <v>158</v>
      </c>
      <c r="B161" s="29">
        <f>+FromKM!B159</f>
        <v>508</v>
      </c>
      <c r="C161" s="43" t="str">
        <f>+FromKM!C159</f>
        <v>Freya</v>
      </c>
      <c r="D161" s="43" t="str">
        <f>+FromKM!D159</f>
        <v>Leman</v>
      </c>
      <c r="E161" s="29" t="str">
        <f>+TRIM(FromKM!E159)</f>
        <v>B&amp;H</v>
      </c>
      <c r="F161" t="str">
        <f>+LEFT(FromKM!A159,3)</f>
        <v>Sen</v>
      </c>
      <c r="G161" s="3" t="str">
        <f>+FromKM!G159</f>
        <v>F</v>
      </c>
      <c r="K161" s="17"/>
    </row>
    <row r="162" spans="1:11" x14ac:dyDescent="0.3">
      <c r="A162" s="32">
        <f t="shared" si="2"/>
        <v>159</v>
      </c>
      <c r="B162" s="29">
        <f>+FromKM!B160</f>
        <v>509</v>
      </c>
      <c r="C162" s="43" t="str">
        <f>+FromKM!C160</f>
        <v>Victoria</v>
      </c>
      <c r="D162" s="43" t="str">
        <f>+FromKM!D160</f>
        <v>Alikhan</v>
      </c>
      <c r="E162" s="29" t="str">
        <f>+TRIM(FromKM!E160)</f>
        <v>B&amp;H</v>
      </c>
      <c r="F162" t="str">
        <f>+LEFT(FromKM!A160,3)</f>
        <v>Sen</v>
      </c>
      <c r="G162" s="3" t="str">
        <f>+FromKM!G160</f>
        <v>F</v>
      </c>
      <c r="K162" s="17"/>
    </row>
    <row r="163" spans="1:11" x14ac:dyDescent="0.3">
      <c r="A163" s="32">
        <f t="shared" si="2"/>
        <v>160</v>
      </c>
      <c r="B163" s="29">
        <f>+FromKM!B161</f>
        <v>511</v>
      </c>
      <c r="C163" s="43" t="str">
        <f>+FromKM!C161</f>
        <v>Jade</v>
      </c>
      <c r="D163" s="43" t="str">
        <f>+FromKM!D161</f>
        <v>Elphick</v>
      </c>
      <c r="E163" s="29" t="str">
        <f>+TRIM(FromKM!E161)</f>
        <v>B&amp;H</v>
      </c>
      <c r="F163" t="str">
        <f>+LEFT(FromKM!A161,3)</f>
        <v>Sen</v>
      </c>
      <c r="G163" s="3" t="str">
        <f>+FromKM!G161</f>
        <v>F</v>
      </c>
      <c r="K163" s="17"/>
    </row>
    <row r="164" spans="1:11" x14ac:dyDescent="0.3">
      <c r="A164" s="32">
        <f t="shared" si="2"/>
        <v>161</v>
      </c>
      <c r="B164" s="29">
        <f>+FromKM!B162</f>
        <v>512</v>
      </c>
      <c r="C164" s="43" t="str">
        <f>+FromKM!C162</f>
        <v>Lydia</v>
      </c>
      <c r="D164" s="43" t="str">
        <f>+FromKM!D162</f>
        <v>Growns</v>
      </c>
      <c r="E164" s="29" t="str">
        <f>+TRIM(FromKM!E162)</f>
        <v>B&amp;H</v>
      </c>
      <c r="F164" t="str">
        <f>+LEFT(FromKM!A162,3)</f>
        <v>Sen</v>
      </c>
      <c r="G164" s="3" t="str">
        <f>+FromKM!G162</f>
        <v>F</v>
      </c>
      <c r="K164" s="17"/>
    </row>
    <row r="165" spans="1:11" x14ac:dyDescent="0.3">
      <c r="A165" s="32">
        <f t="shared" si="2"/>
        <v>162</v>
      </c>
      <c r="B165" s="29">
        <f>+FromKM!B163</f>
        <v>483</v>
      </c>
      <c r="C165" s="43" t="str">
        <f>+FromKM!C163</f>
        <v>Sibel</v>
      </c>
      <c r="D165" s="43" t="str">
        <f>+FromKM!D163</f>
        <v>Latchman</v>
      </c>
      <c r="E165" s="29" t="str">
        <f>+TRIM(FromKM!E163)</f>
        <v>PHX</v>
      </c>
      <c r="F165" t="str">
        <f>+LEFT(FromKM!A163,3)</f>
        <v>Sen</v>
      </c>
      <c r="G165" s="3" t="str">
        <f>+FromKM!G163</f>
        <v>F</v>
      </c>
      <c r="K165" s="17"/>
    </row>
    <row r="166" spans="1:11" x14ac:dyDescent="0.3">
      <c r="A166" s="32">
        <f t="shared" si="2"/>
        <v>163</v>
      </c>
      <c r="B166" s="29">
        <f>+FromKM!B164</f>
        <v>491</v>
      </c>
      <c r="C166" s="43" t="str">
        <f>+FromKM!C164</f>
        <v>Sarah</v>
      </c>
      <c r="D166" s="43" t="str">
        <f>+FromKM!D164</f>
        <v>Russell</v>
      </c>
      <c r="E166" s="29" t="str">
        <f>+TRIM(FromKM!E164)</f>
        <v>PHX</v>
      </c>
      <c r="F166" t="str">
        <f>+LEFT(FromKM!A164,3)</f>
        <v>Sen</v>
      </c>
      <c r="G166" s="3" t="str">
        <f>+FromKM!G164</f>
        <v>F</v>
      </c>
      <c r="K166" s="17"/>
    </row>
    <row r="167" spans="1:11" x14ac:dyDescent="0.3">
      <c r="A167" s="32">
        <f t="shared" si="2"/>
        <v>164</v>
      </c>
      <c r="B167" s="29">
        <f>+FromKM!B165</f>
        <v>493</v>
      </c>
      <c r="C167" s="43" t="str">
        <f>+FromKM!C165</f>
        <v>Isabel</v>
      </c>
      <c r="D167" s="43" t="str">
        <f>+FromKM!D165</f>
        <v>Norris</v>
      </c>
      <c r="E167" s="29" t="str">
        <f>+TRIM(FromKM!E165)</f>
        <v>PHX</v>
      </c>
      <c r="F167" t="str">
        <f>+LEFT(FromKM!A165,3)</f>
        <v>Sen</v>
      </c>
      <c r="G167" s="3" t="str">
        <f>+FromKM!G165</f>
        <v>F</v>
      </c>
      <c r="K167" s="17"/>
    </row>
    <row r="168" spans="1:11" x14ac:dyDescent="0.3">
      <c r="A168" s="32">
        <f t="shared" si="2"/>
        <v>165</v>
      </c>
      <c r="B168" s="29">
        <f>+FromKM!B166</f>
        <v>532</v>
      </c>
      <c r="C168" s="43" t="str">
        <f>+FromKM!C166</f>
        <v>Amy</v>
      </c>
      <c r="D168" s="43" t="str">
        <f>+FromKM!D166</f>
        <v>Davis</v>
      </c>
      <c r="E168" s="29" t="str">
        <f>+TRIM(FromKM!E166)</f>
        <v>PHX</v>
      </c>
      <c r="F168" t="str">
        <f>+LEFT(FromKM!A166,3)</f>
        <v>Sen</v>
      </c>
      <c r="G168" s="3" t="str">
        <f>+FromKM!G166</f>
        <v>F</v>
      </c>
      <c r="K168" s="17"/>
    </row>
    <row r="169" spans="1:11" x14ac:dyDescent="0.3">
      <c r="A169" s="32">
        <f t="shared" si="2"/>
        <v>166</v>
      </c>
      <c r="B169" s="29">
        <f>+FromKM!B167</f>
        <v>535</v>
      </c>
      <c r="C169" s="43" t="str">
        <f>+FromKM!C167</f>
        <v>Amy</v>
      </c>
      <c r="D169" s="43" t="str">
        <f>+FromKM!D167</f>
        <v>Gamblin</v>
      </c>
      <c r="E169" s="29" t="str">
        <f>+TRIM(FromKM!E167)</f>
        <v>PHX</v>
      </c>
      <c r="F169" t="str">
        <f>+LEFT(FromKM!A167,3)</f>
        <v>Sen</v>
      </c>
      <c r="G169" s="3" t="str">
        <f>+FromKM!G167</f>
        <v>F</v>
      </c>
      <c r="K169" s="17"/>
    </row>
    <row r="170" spans="1:11" x14ac:dyDescent="0.3">
      <c r="A170" s="32">
        <f t="shared" si="2"/>
        <v>167</v>
      </c>
      <c r="B170" s="29">
        <f>+FromKM!B168</f>
        <v>494</v>
      </c>
      <c r="C170" s="43" t="str">
        <f>+FromKM!C168</f>
        <v>Valentina</v>
      </c>
      <c r="D170" s="43" t="str">
        <f>+FromKM!D168</f>
        <v>Avella</v>
      </c>
      <c r="E170" s="29" t="str">
        <f>+TRIM(FromKM!E168)</f>
        <v>PHX</v>
      </c>
      <c r="F170" t="str">
        <f>+LEFT(FromKM!A168,3)</f>
        <v>Sen</v>
      </c>
      <c r="G170" s="3" t="str">
        <f>+FromKM!G168</f>
        <v>F</v>
      </c>
      <c r="K170" s="17"/>
    </row>
    <row r="171" spans="1:11" x14ac:dyDescent="0.3">
      <c r="A171" s="32">
        <f t="shared" si="2"/>
        <v>168</v>
      </c>
      <c r="B171" s="29">
        <f>+FromKM!B169</f>
        <v>469</v>
      </c>
      <c r="C171" s="43" t="str">
        <f>+FromKM!C169</f>
        <v>Kath</v>
      </c>
      <c r="D171" s="43" t="str">
        <f>+FromKM!D169</f>
        <v>Wallek</v>
      </c>
      <c r="E171" s="29" t="str">
        <f>+TRIM(FromKM!E169)</f>
        <v>BHR</v>
      </c>
      <c r="F171" t="str">
        <f>+LEFT(FromKM!A169,3)</f>
        <v>Sen</v>
      </c>
      <c r="G171" s="3" t="str">
        <f>+FromKM!G169</f>
        <v>F</v>
      </c>
      <c r="K171" s="17"/>
    </row>
    <row r="172" spans="1:11" x14ac:dyDescent="0.3">
      <c r="A172" s="32">
        <f t="shared" si="2"/>
        <v>169</v>
      </c>
      <c r="B172" s="29">
        <f>+FromKM!B170</f>
        <v>539</v>
      </c>
      <c r="C172" s="43" t="str">
        <f>+FromKM!C170</f>
        <v>Gayle</v>
      </c>
      <c r="D172" s="43" t="str">
        <f>+FromKM!D170</f>
        <v>Tyler</v>
      </c>
      <c r="E172" s="29" t="str">
        <f>+TRIM(FromKM!E170)</f>
        <v>BHR</v>
      </c>
      <c r="F172" t="str">
        <f>+LEFT(FromKM!A170,3)</f>
        <v>Sen</v>
      </c>
      <c r="G172" s="3" t="str">
        <f>+FromKM!G170</f>
        <v>F</v>
      </c>
      <c r="K172" s="17"/>
    </row>
    <row r="173" spans="1:11" x14ac:dyDescent="0.3">
      <c r="A173" s="32">
        <f t="shared" si="2"/>
        <v>170</v>
      </c>
      <c r="B173" s="29">
        <f>+FromKM!B171</f>
        <v>528</v>
      </c>
      <c r="C173" s="43" t="str">
        <f>+FromKM!C171</f>
        <v>Nadia</v>
      </c>
      <c r="D173" s="43" t="str">
        <f>+FromKM!D171</f>
        <v>Anderson</v>
      </c>
      <c r="E173" s="29" t="str">
        <f>+TRIM(FromKM!E171)</f>
        <v>CHI</v>
      </c>
      <c r="F173" t="str">
        <f>+LEFT(FromKM!A171,3)</f>
        <v>Sen</v>
      </c>
      <c r="G173" s="3" t="str">
        <f>+FromKM!G171</f>
        <v>F</v>
      </c>
      <c r="K173" s="17"/>
    </row>
    <row r="174" spans="1:11" x14ac:dyDescent="0.3">
      <c r="A174" s="32">
        <f t="shared" si="2"/>
        <v>171</v>
      </c>
      <c r="B174" s="29">
        <f>+FromKM!B172</f>
        <v>465</v>
      </c>
      <c r="C174" s="43" t="str">
        <f>+FromKM!C172</f>
        <v>Wendy</v>
      </c>
      <c r="D174" s="43" t="str">
        <f>+FromKM!D172</f>
        <v>Whelan</v>
      </c>
      <c r="E174" s="29" t="str">
        <f>+TRIM(FromKM!E172)</f>
        <v>CHI</v>
      </c>
      <c r="F174" t="str">
        <f>+LEFT(FromKM!A172,3)</f>
        <v>Sen</v>
      </c>
      <c r="G174" s="3" t="str">
        <f>+FromKM!G172</f>
        <v>F</v>
      </c>
      <c r="K174" s="17"/>
    </row>
    <row r="175" spans="1:11" x14ac:dyDescent="0.3">
      <c r="A175" s="32">
        <f t="shared" si="2"/>
        <v>172</v>
      </c>
      <c r="B175" s="29">
        <f>+FromKM!B173</f>
        <v>518</v>
      </c>
      <c r="C175" s="43" t="str">
        <f>+FromKM!C173</f>
        <v>Amelia</v>
      </c>
      <c r="D175" s="43" t="str">
        <f>+FromKM!D173</f>
        <v>Brown</v>
      </c>
      <c r="E175" s="29" t="str">
        <f>+TRIM(FromKM!E173)</f>
        <v>CRA</v>
      </c>
      <c r="F175" t="str">
        <f>+LEFT(FromKM!A173,3)</f>
        <v>Sen</v>
      </c>
      <c r="G175" s="3" t="str">
        <f>+FromKM!G173</f>
        <v>F</v>
      </c>
      <c r="K175" s="17"/>
    </row>
    <row r="176" spans="1:11" x14ac:dyDescent="0.3">
      <c r="A176" s="32">
        <f t="shared" si="2"/>
        <v>173</v>
      </c>
      <c r="B176" s="29">
        <f>+FromKM!B174</f>
        <v>486</v>
      </c>
      <c r="C176" s="43" t="str">
        <f>+FromKM!C174</f>
        <v>Clare</v>
      </c>
      <c r="D176" s="43" t="str">
        <f>+FromKM!D174</f>
        <v>Hall</v>
      </c>
      <c r="E176" s="29" t="str">
        <f>+TRIM(FromKM!E174)</f>
        <v>CSS</v>
      </c>
      <c r="F176" t="str">
        <f>+LEFT(FromKM!A174,3)</f>
        <v>Sen</v>
      </c>
      <c r="G176" s="3" t="str">
        <f>+FromKM!G174</f>
        <v>F</v>
      </c>
      <c r="K176" s="17"/>
    </row>
    <row r="177" spans="1:11" x14ac:dyDescent="0.3">
      <c r="A177" s="32">
        <f t="shared" si="2"/>
        <v>174</v>
      </c>
      <c r="B177" s="29">
        <f>+FromKM!B175</f>
        <v>516</v>
      </c>
      <c r="C177" s="43" t="str">
        <f>+FromKM!C175</f>
        <v>Michele</v>
      </c>
      <c r="D177" s="43" t="str">
        <f>+FromKM!D175</f>
        <v>Nixon</v>
      </c>
      <c r="E177" s="29" t="str">
        <f>+TRIM(FromKM!E175)</f>
        <v>CSS</v>
      </c>
      <c r="F177" t="str">
        <f>+LEFT(FromKM!A175,3)</f>
        <v>Sen</v>
      </c>
      <c r="G177" s="3" t="str">
        <f>+FromKM!G175</f>
        <v>F</v>
      </c>
      <c r="K177" s="17"/>
    </row>
    <row r="178" spans="1:11" x14ac:dyDescent="0.3">
      <c r="A178" s="32">
        <f t="shared" si="2"/>
        <v>175</v>
      </c>
      <c r="B178" s="29">
        <f>+FromKM!B176</f>
        <v>485</v>
      </c>
      <c r="C178" s="43" t="str">
        <f>+FromKM!C176</f>
        <v>Laura</v>
      </c>
      <c r="D178" s="43" t="str">
        <f>+FromKM!D176</f>
        <v>Seaman</v>
      </c>
      <c r="E178" s="29" t="str">
        <f>+TRIM(FromKM!E176)</f>
        <v>EAS</v>
      </c>
      <c r="F178" t="str">
        <f>+LEFT(FromKM!A176,3)</f>
        <v>Sen</v>
      </c>
      <c r="G178" s="3" t="str">
        <f>+FromKM!G176</f>
        <v>F</v>
      </c>
      <c r="K178" s="17"/>
    </row>
    <row r="179" spans="1:11" x14ac:dyDescent="0.3">
      <c r="A179" s="32">
        <f t="shared" si="2"/>
        <v>176</v>
      </c>
      <c r="B179" s="29">
        <f>+FromKM!B177</f>
        <v>487</v>
      </c>
      <c r="C179" s="43" t="str">
        <f>+FromKM!C177</f>
        <v>Heather</v>
      </c>
      <c r="D179" s="43" t="str">
        <f>+FromKM!D177</f>
        <v>Jenner</v>
      </c>
      <c r="E179" s="29" t="str">
        <f>+TRIM(FromKM!E177)</f>
        <v>EAS</v>
      </c>
      <c r="F179" t="str">
        <f>+LEFT(FromKM!A177,3)</f>
        <v>Sen</v>
      </c>
      <c r="G179" s="3" t="str">
        <f>+FromKM!G177</f>
        <v>F</v>
      </c>
      <c r="K179" s="17"/>
    </row>
    <row r="180" spans="1:11" x14ac:dyDescent="0.3">
      <c r="A180" s="32">
        <f t="shared" si="2"/>
        <v>177</v>
      </c>
      <c r="B180" s="29">
        <f>+FromKM!B178</f>
        <v>488</v>
      </c>
      <c r="C180" s="43" t="str">
        <f>+FromKM!C178</f>
        <v>Sian</v>
      </c>
      <c r="D180" s="43" t="str">
        <f>+FromKM!D178</f>
        <v>Pelling</v>
      </c>
      <c r="E180" s="29" t="str">
        <f>+TRIM(FromKM!E178)</f>
        <v>EAS</v>
      </c>
      <c r="F180" t="str">
        <f>+LEFT(FromKM!A178,3)</f>
        <v>Sen</v>
      </c>
      <c r="G180" s="3" t="str">
        <f>+FromKM!G178</f>
        <v>F</v>
      </c>
      <c r="K180" s="17"/>
    </row>
    <row r="181" spans="1:11" x14ac:dyDescent="0.3">
      <c r="A181" s="32">
        <f t="shared" si="2"/>
        <v>178</v>
      </c>
      <c r="B181" s="29">
        <f>+FromKM!B179</f>
        <v>496</v>
      </c>
      <c r="C181" s="43" t="str">
        <f>+FromKM!C179</f>
        <v>Jennifer</v>
      </c>
      <c r="D181" s="43" t="str">
        <f>+FromKM!D179</f>
        <v>Brown</v>
      </c>
      <c r="E181" s="29" t="str">
        <f>+TRIM(FromKM!E179)</f>
        <v>EAS</v>
      </c>
      <c r="F181" t="str">
        <f>+LEFT(FromKM!A179,3)</f>
        <v>Sen</v>
      </c>
      <c r="G181" s="3" t="str">
        <f>+FromKM!G179</f>
        <v>F</v>
      </c>
      <c r="K181" s="17"/>
    </row>
    <row r="182" spans="1:11" x14ac:dyDescent="0.3">
      <c r="A182" s="32">
        <f t="shared" si="2"/>
        <v>179</v>
      </c>
      <c r="B182" s="29">
        <f>+FromKM!B180</f>
        <v>525</v>
      </c>
      <c r="C182" s="43" t="str">
        <f>+FromKM!C180</f>
        <v>Hannah</v>
      </c>
      <c r="D182" s="43" t="str">
        <f>+FromKM!D180</f>
        <v>Spears</v>
      </c>
      <c r="E182" s="29" t="str">
        <f>+TRIM(FromKM!E180)</f>
        <v>EAS</v>
      </c>
      <c r="F182" t="str">
        <f>+LEFT(FromKM!A180,3)</f>
        <v>Sen</v>
      </c>
      <c r="G182" s="3" t="str">
        <f>+FromKM!G180</f>
        <v>F</v>
      </c>
      <c r="K182" s="17"/>
    </row>
    <row r="183" spans="1:11" x14ac:dyDescent="0.3">
      <c r="A183" s="32">
        <f t="shared" si="2"/>
        <v>180</v>
      </c>
      <c r="B183" s="29">
        <f>+FromKM!B181</f>
        <v>474</v>
      </c>
      <c r="C183" s="43" t="str">
        <f>+FromKM!C181</f>
        <v>Sue</v>
      </c>
      <c r="D183" s="43" t="str">
        <f>+FromKM!D181</f>
        <v>Fry</v>
      </c>
      <c r="E183" s="29" t="str">
        <f>+TRIM(FromKM!E181)</f>
        <v>EAS</v>
      </c>
      <c r="F183" t="str">
        <f>+LEFT(FromKM!A181,3)</f>
        <v>Sen</v>
      </c>
      <c r="G183" s="3" t="str">
        <f>+FromKM!G181</f>
        <v>F</v>
      </c>
      <c r="K183" s="17"/>
    </row>
    <row r="184" spans="1:11" x14ac:dyDescent="0.3">
      <c r="A184" s="32">
        <f t="shared" si="2"/>
        <v>181</v>
      </c>
      <c r="B184" s="29">
        <f>+FromKM!B182</f>
        <v>475</v>
      </c>
      <c r="C184" s="43" t="str">
        <f>+FromKM!C182</f>
        <v>Liz</v>
      </c>
      <c r="D184" s="43" t="str">
        <f>+FromKM!D182</f>
        <v>Lumber</v>
      </c>
      <c r="E184" s="29" t="str">
        <f>+TRIM(FromKM!E182)</f>
        <v>EAS</v>
      </c>
      <c r="F184" t="str">
        <f>+LEFT(FromKM!A182,3)</f>
        <v>Sen</v>
      </c>
      <c r="G184" s="3" t="str">
        <f>+FromKM!G182</f>
        <v>F</v>
      </c>
      <c r="K184" s="17"/>
    </row>
    <row r="185" spans="1:11" x14ac:dyDescent="0.3">
      <c r="A185" s="32">
        <f t="shared" si="2"/>
        <v>182</v>
      </c>
      <c r="B185" s="29">
        <f>+FromKM!B183</f>
        <v>500</v>
      </c>
      <c r="C185" s="43" t="str">
        <f>+FromKM!C183</f>
        <v>Jemma</v>
      </c>
      <c r="D185" s="43" t="str">
        <f>+FromKM!D183</f>
        <v>Crawford</v>
      </c>
      <c r="E185" s="29" t="str">
        <f>+TRIM(FromKM!E183)</f>
        <v>EAS</v>
      </c>
      <c r="F185" t="str">
        <f>+LEFT(FromKM!A183,3)</f>
        <v>Sen</v>
      </c>
      <c r="G185" s="3" t="str">
        <f>+FromKM!G183</f>
        <v>F</v>
      </c>
      <c r="K185" s="17"/>
    </row>
    <row r="186" spans="1:11" x14ac:dyDescent="0.3">
      <c r="A186" s="32">
        <f t="shared" si="2"/>
        <v>183</v>
      </c>
      <c r="B186" s="29">
        <f>+FromKM!B184</f>
        <v>530</v>
      </c>
      <c r="C186" s="43" t="str">
        <f>+FromKM!C184</f>
        <v>luisa</v>
      </c>
      <c r="D186" s="43" t="str">
        <f>+FromKM!D184</f>
        <v>Giammattei</v>
      </c>
      <c r="E186" s="29" t="str">
        <f>+TRIM(FromKM!E184)</f>
        <v>GRR</v>
      </c>
      <c r="F186" t="str">
        <f>+LEFT(FromKM!A184,3)</f>
        <v>Sen</v>
      </c>
      <c r="G186" s="3" t="str">
        <f>+FromKM!G184</f>
        <v>F</v>
      </c>
      <c r="K186" s="17"/>
    </row>
    <row r="187" spans="1:11" x14ac:dyDescent="0.3">
      <c r="A187" s="32">
        <f t="shared" si="2"/>
        <v>184</v>
      </c>
      <c r="B187" s="29">
        <f>+FromKM!B185</f>
        <v>315</v>
      </c>
      <c r="C187" s="43" t="str">
        <f>+FromKM!C185</f>
        <v>Rachel</v>
      </c>
      <c r="D187" s="43" t="str">
        <f>+FromKM!D185</f>
        <v>Hillman</v>
      </c>
      <c r="E187" s="29" t="str">
        <f>+TRIM(FromKM!E185)</f>
        <v>HAI</v>
      </c>
      <c r="F187" t="str">
        <f>+LEFT(FromKM!A185,3)</f>
        <v>Sen</v>
      </c>
      <c r="G187" s="3" t="str">
        <f>+FromKM!G185</f>
        <v>F</v>
      </c>
      <c r="K187" s="17"/>
    </row>
    <row r="188" spans="1:11" x14ac:dyDescent="0.3">
      <c r="A188" s="32">
        <f t="shared" si="2"/>
        <v>185</v>
      </c>
      <c r="B188" s="29">
        <f>+FromKM!B186</f>
        <v>489</v>
      </c>
      <c r="C188" s="43" t="str">
        <f>+FromKM!C186</f>
        <v>Helen</v>
      </c>
      <c r="D188" s="43" t="str">
        <f>+FromKM!D186</f>
        <v>O'Sullivan</v>
      </c>
      <c r="E188" s="29" t="str">
        <f>+TRIM(FromKM!E186)</f>
        <v>HAI</v>
      </c>
      <c r="F188" t="str">
        <f>+LEFT(FromKM!A186,3)</f>
        <v>Sen</v>
      </c>
      <c r="G188" s="3" t="str">
        <f>+FromKM!G186</f>
        <v>F</v>
      </c>
      <c r="K188" s="17"/>
    </row>
    <row r="189" spans="1:11" x14ac:dyDescent="0.3">
      <c r="A189" s="32">
        <f t="shared" si="2"/>
        <v>186</v>
      </c>
      <c r="B189" s="29">
        <f>+FromKM!B187</f>
        <v>527</v>
      </c>
      <c r="C189" s="43" t="str">
        <f>+FromKM!C187</f>
        <v>Hannah</v>
      </c>
      <c r="D189" s="43" t="str">
        <f>+FromKM!D187</f>
        <v>Deubert-Chapman</v>
      </c>
      <c r="E189" s="29" t="str">
        <f>+TRIM(FromKM!E187)</f>
        <v>HAI</v>
      </c>
      <c r="F189" t="str">
        <f>+LEFT(FromKM!A187,3)</f>
        <v>Sen</v>
      </c>
      <c r="G189" s="3" t="str">
        <f>+FromKM!G187</f>
        <v>F</v>
      </c>
      <c r="K189" s="17"/>
    </row>
    <row r="190" spans="1:11" x14ac:dyDescent="0.3">
      <c r="A190" s="32">
        <f t="shared" si="2"/>
        <v>187</v>
      </c>
      <c r="B190" s="29">
        <f>+FromKM!B188</f>
        <v>538</v>
      </c>
      <c r="C190" s="43" t="str">
        <f>+FromKM!C188</f>
        <v>Samantha</v>
      </c>
      <c r="D190" s="43" t="str">
        <f>+FromKM!D188</f>
        <v>Neame</v>
      </c>
      <c r="E190" s="29" t="str">
        <f>+TRIM(FromKM!E188)</f>
        <v>HAI</v>
      </c>
      <c r="F190" t="str">
        <f>+LEFT(FromKM!A188,3)</f>
        <v>Sen</v>
      </c>
      <c r="G190" s="3" t="str">
        <f>+FromKM!G188</f>
        <v>F</v>
      </c>
      <c r="K190" s="17"/>
    </row>
    <row r="191" spans="1:11" x14ac:dyDescent="0.3">
      <c r="A191" s="32">
        <f t="shared" si="2"/>
        <v>188</v>
      </c>
      <c r="B191" s="29">
        <f>+FromKM!B189</f>
        <v>499</v>
      </c>
      <c r="C191" s="43" t="str">
        <f>+FromKM!C189</f>
        <v>Evgenia</v>
      </c>
      <c r="D191" s="43" t="str">
        <f>+FromKM!D189</f>
        <v>Katsoni</v>
      </c>
      <c r="E191" s="29" t="str">
        <f>+TRIM(FromKM!E189)</f>
        <v>HAI</v>
      </c>
      <c r="F191" t="str">
        <f>+LEFT(FromKM!A189,3)</f>
        <v>Sen</v>
      </c>
      <c r="G191" s="3" t="str">
        <f>+FromKM!G189</f>
        <v>F</v>
      </c>
      <c r="K191" s="17"/>
    </row>
    <row r="192" spans="1:11" x14ac:dyDescent="0.3">
      <c r="A192" s="32">
        <f t="shared" si="2"/>
        <v>189</v>
      </c>
      <c r="B192" s="29">
        <f>+FromKM!B190</f>
        <v>497</v>
      </c>
      <c r="C192" s="43" t="str">
        <f>+FromKM!C190</f>
        <v>Grace</v>
      </c>
      <c r="D192" s="43" t="str">
        <f>+FromKM!D190</f>
        <v>Baker</v>
      </c>
      <c r="E192" s="29" t="str">
        <f>+TRIM(FromKM!E190)</f>
        <v>HAS</v>
      </c>
      <c r="F192" t="str">
        <f>+LEFT(FromKM!A190,3)</f>
        <v>Sen</v>
      </c>
      <c r="G192" s="3" t="str">
        <f>+FromKM!G190</f>
        <v>F</v>
      </c>
      <c r="K192" s="17"/>
    </row>
    <row r="193" spans="1:11" x14ac:dyDescent="0.3">
      <c r="A193" s="32">
        <f t="shared" si="2"/>
        <v>190</v>
      </c>
      <c r="B193" s="29">
        <f>+FromKM!B191</f>
        <v>470</v>
      </c>
      <c r="C193" s="43" t="str">
        <f>+FromKM!C191</f>
        <v>Eileen</v>
      </c>
      <c r="D193" s="43" t="str">
        <f>+FromKM!D191</f>
        <v>Beach</v>
      </c>
      <c r="E193" s="29" t="str">
        <f>+TRIM(FromKM!E191)</f>
        <v>HAS</v>
      </c>
      <c r="F193" t="str">
        <f>+LEFT(FromKM!A191,3)</f>
        <v>Sen</v>
      </c>
      <c r="G193" s="3" t="str">
        <f>+FromKM!G191</f>
        <v>F</v>
      </c>
      <c r="K193" s="17"/>
    </row>
    <row r="194" spans="1:11" x14ac:dyDescent="0.3">
      <c r="A194" s="32">
        <f t="shared" si="2"/>
        <v>191</v>
      </c>
      <c r="B194" s="29">
        <f>+FromKM!B192</f>
        <v>492</v>
      </c>
      <c r="C194" s="43" t="str">
        <f>+FromKM!C192</f>
        <v>Lucy</v>
      </c>
      <c r="D194" s="43" t="str">
        <f>+FromKM!D192</f>
        <v>Chatham</v>
      </c>
      <c r="E194" s="29" t="str">
        <f>+TRIM(FromKM!E192)</f>
        <v>HAS</v>
      </c>
      <c r="F194" t="str">
        <f>+LEFT(FromKM!A192,3)</f>
        <v>Sen</v>
      </c>
      <c r="G194" s="3" t="str">
        <f>+FromKM!G192</f>
        <v>F</v>
      </c>
      <c r="K194" s="17"/>
    </row>
    <row r="195" spans="1:11" x14ac:dyDescent="0.3">
      <c r="A195" s="32">
        <f t="shared" si="2"/>
        <v>192</v>
      </c>
      <c r="B195" s="29">
        <f>+FromKM!B193</f>
        <v>514</v>
      </c>
      <c r="C195" s="43" t="str">
        <f>+FromKM!C193</f>
        <v>Amy</v>
      </c>
      <c r="D195" s="43" t="str">
        <f>+FromKM!D193</f>
        <v>Rodway</v>
      </c>
      <c r="E195" s="29" t="str">
        <f>+TRIM(FromKM!E193)</f>
        <v>HAS</v>
      </c>
      <c r="F195" t="str">
        <f>+LEFT(FromKM!A193,3)</f>
        <v>Sen</v>
      </c>
      <c r="G195" s="3" t="str">
        <f>+FromKM!G193</f>
        <v>F</v>
      </c>
      <c r="K195" s="17"/>
    </row>
    <row r="196" spans="1:11" x14ac:dyDescent="0.3">
      <c r="A196" s="32">
        <f t="shared" si="2"/>
        <v>193</v>
      </c>
      <c r="B196" s="29">
        <f>+FromKM!B194</f>
        <v>533</v>
      </c>
      <c r="C196" s="43" t="str">
        <f>+FromKM!C194</f>
        <v>Frances</v>
      </c>
      <c r="D196" s="43" t="str">
        <f>+FromKM!D194</f>
        <v>Burnham</v>
      </c>
      <c r="E196" s="29" t="str">
        <f>+TRIM(FromKM!E194)</f>
        <v>HAS</v>
      </c>
      <c r="F196" t="str">
        <f>+LEFT(FromKM!A194,3)</f>
        <v>Sen</v>
      </c>
      <c r="G196" s="3" t="str">
        <f>+FromKM!G194</f>
        <v>F</v>
      </c>
      <c r="K196" s="17"/>
    </row>
    <row r="197" spans="1:11" x14ac:dyDescent="0.3">
      <c r="A197" s="32">
        <f t="shared" si="2"/>
        <v>194</v>
      </c>
      <c r="B197" s="29">
        <f>+FromKM!B195</f>
        <v>467</v>
      </c>
      <c r="C197" s="43" t="str">
        <f>+FromKM!C195</f>
        <v>Katie</v>
      </c>
      <c r="D197" s="43" t="str">
        <f>+FromKM!D195</f>
        <v>Arnold</v>
      </c>
      <c r="E197" s="29" t="str">
        <f>+TRIM(FromKM!E195)</f>
        <v>HAS</v>
      </c>
      <c r="F197" t="str">
        <f>+LEFT(FromKM!A195,3)</f>
        <v>Sen</v>
      </c>
      <c r="G197" s="3" t="str">
        <f>+FromKM!G195</f>
        <v>F</v>
      </c>
      <c r="K197" s="17"/>
    </row>
    <row r="198" spans="1:11" x14ac:dyDescent="0.3">
      <c r="A198" s="32">
        <f t="shared" ref="A198:A261" si="3">+A197+1</f>
        <v>195</v>
      </c>
      <c r="B198" s="29">
        <f>+FromKM!B196</f>
        <v>505</v>
      </c>
      <c r="C198" s="43" t="str">
        <f>+FromKM!C196</f>
        <v>Jenna</v>
      </c>
      <c r="D198" s="43" t="str">
        <f>+FromKM!D196</f>
        <v>Levett</v>
      </c>
      <c r="E198" s="29" t="str">
        <f>+TRIM(FromKM!E196)</f>
        <v>HAS</v>
      </c>
      <c r="F198" t="str">
        <f>+LEFT(FromKM!A196,3)</f>
        <v>Sen</v>
      </c>
      <c r="G198" s="3" t="str">
        <f>+FromKM!G196</f>
        <v>F</v>
      </c>
      <c r="K198" s="17"/>
    </row>
    <row r="199" spans="1:11" x14ac:dyDescent="0.3">
      <c r="A199" s="32">
        <f t="shared" si="3"/>
        <v>196</v>
      </c>
      <c r="B199" s="29">
        <f>+FromKM!B197</f>
        <v>521</v>
      </c>
      <c r="C199" s="43" t="str">
        <f>+FromKM!C197</f>
        <v>Rosy</v>
      </c>
      <c r="D199" s="43" t="str">
        <f>+FromKM!D197</f>
        <v>Clements</v>
      </c>
      <c r="E199" s="29" t="str">
        <f>+TRIM(FromKM!E197)</f>
        <v>HAS</v>
      </c>
      <c r="F199" t="str">
        <f>+LEFT(FromKM!A197,3)</f>
        <v>Sen</v>
      </c>
      <c r="G199" s="3" t="str">
        <f>+FromKM!G197</f>
        <v>F</v>
      </c>
      <c r="K199" s="17"/>
    </row>
    <row r="200" spans="1:11" x14ac:dyDescent="0.3">
      <c r="A200" s="32">
        <f t="shared" si="3"/>
        <v>197</v>
      </c>
      <c r="B200" s="29">
        <f>+FromKM!B198</f>
        <v>466</v>
      </c>
      <c r="C200" s="43" t="str">
        <f>+FromKM!C198</f>
        <v>Sarah</v>
      </c>
      <c r="D200" s="43" t="str">
        <f>+FromKM!D198</f>
        <v>Hamilton</v>
      </c>
      <c r="E200" s="29" t="str">
        <f>+TRIM(FromKM!E198)</f>
        <v>HHH</v>
      </c>
      <c r="F200" t="str">
        <f>+LEFT(FromKM!A198,3)</f>
        <v>Sen</v>
      </c>
      <c r="G200" s="3" t="str">
        <f>+FromKM!G198</f>
        <v>F</v>
      </c>
      <c r="K200" s="17"/>
    </row>
    <row r="201" spans="1:11" x14ac:dyDescent="0.3">
      <c r="A201" s="32">
        <f t="shared" si="3"/>
        <v>198</v>
      </c>
      <c r="B201" s="29">
        <f>+FromKM!B199</f>
        <v>502</v>
      </c>
      <c r="C201" s="43" t="str">
        <f>+FromKM!C199</f>
        <v>Shelagh</v>
      </c>
      <c r="D201" s="43" t="str">
        <f>+FromKM!D199</f>
        <v>Robinson</v>
      </c>
      <c r="E201" s="29" t="str">
        <f>+TRIM(FromKM!E199)</f>
        <v>HHH</v>
      </c>
      <c r="F201" t="str">
        <f>+LEFT(FromKM!A199,3)</f>
        <v>Sen</v>
      </c>
      <c r="G201" s="3" t="str">
        <f>+FromKM!G199</f>
        <v>F</v>
      </c>
      <c r="K201" s="17"/>
    </row>
    <row r="202" spans="1:11" x14ac:dyDescent="0.3">
      <c r="A202" s="32">
        <f t="shared" si="3"/>
        <v>199</v>
      </c>
      <c r="B202" s="29">
        <f>+FromKM!B200</f>
        <v>519</v>
      </c>
      <c r="C202" s="43" t="str">
        <f>+FromKM!C200</f>
        <v>Lindsey</v>
      </c>
      <c r="D202" s="43" t="str">
        <f>+FromKM!D200</f>
        <v>Blain</v>
      </c>
      <c r="E202" s="29" t="str">
        <f>+TRIM(FromKM!E200)</f>
        <v>HHH</v>
      </c>
      <c r="F202" t="str">
        <f>+LEFT(FromKM!A200,3)</f>
        <v>Sen</v>
      </c>
      <c r="G202" s="3" t="str">
        <f>+FromKM!G200</f>
        <v>F</v>
      </c>
      <c r="K202" s="17"/>
    </row>
    <row r="203" spans="1:11" x14ac:dyDescent="0.3">
      <c r="A203" s="32">
        <f t="shared" si="3"/>
        <v>200</v>
      </c>
      <c r="B203" s="29">
        <f>+FromKM!B201</f>
        <v>526</v>
      </c>
      <c r="C203" s="43" t="str">
        <f>+FromKM!C201</f>
        <v>Jacqueline</v>
      </c>
      <c r="D203" s="43" t="str">
        <f>+FromKM!D201</f>
        <v>Barnes</v>
      </c>
      <c r="E203" s="29" t="str">
        <f>+TRIM(FromKM!E201)</f>
        <v>HHH</v>
      </c>
      <c r="F203" t="str">
        <f>+LEFT(FromKM!A201,3)</f>
        <v>Sen</v>
      </c>
      <c r="G203" s="3" t="str">
        <f>+FromKM!G201</f>
        <v>F</v>
      </c>
      <c r="K203" s="17"/>
    </row>
    <row r="204" spans="1:11" x14ac:dyDescent="0.3">
      <c r="A204" s="32">
        <f t="shared" si="3"/>
        <v>201</v>
      </c>
      <c r="B204" s="29">
        <f>+FromKM!B202</f>
        <v>529</v>
      </c>
      <c r="C204" s="43" t="str">
        <f>+FromKM!C202</f>
        <v>Carys</v>
      </c>
      <c r="D204" s="43" t="str">
        <f>+FromKM!D202</f>
        <v>Hind</v>
      </c>
      <c r="E204" s="29" t="str">
        <f>+TRIM(FromKM!E202)</f>
        <v>HHH</v>
      </c>
      <c r="F204" t="str">
        <f>+LEFT(FromKM!A202,3)</f>
        <v>Sen</v>
      </c>
      <c r="G204" s="3" t="str">
        <f>+FromKM!G202</f>
        <v>F</v>
      </c>
      <c r="K204" s="17"/>
    </row>
    <row r="205" spans="1:11" x14ac:dyDescent="0.3">
      <c r="A205" s="32">
        <f t="shared" si="3"/>
        <v>202</v>
      </c>
      <c r="B205" s="29">
        <f>+FromKM!B203</f>
        <v>531</v>
      </c>
      <c r="C205" s="43" t="str">
        <f>+FromKM!C203</f>
        <v>Siobhan</v>
      </c>
      <c r="D205" s="43" t="str">
        <f>+FromKM!D203</f>
        <v>Amer</v>
      </c>
      <c r="E205" s="29" t="str">
        <f>+TRIM(FromKM!E203)</f>
        <v>HHH</v>
      </c>
      <c r="F205" t="str">
        <f>+LEFT(FromKM!A203,3)</f>
        <v>Sen</v>
      </c>
      <c r="G205" s="3" t="str">
        <f>+FromKM!G203</f>
        <v>F</v>
      </c>
      <c r="K205" s="17"/>
    </row>
    <row r="206" spans="1:11" x14ac:dyDescent="0.3">
      <c r="A206" s="32">
        <f t="shared" si="3"/>
        <v>203</v>
      </c>
      <c r="B206" s="29">
        <f>+FromKM!B204</f>
        <v>537</v>
      </c>
      <c r="C206" s="43" t="str">
        <f>+FromKM!C204</f>
        <v>Gemma</v>
      </c>
      <c r="D206" s="43" t="str">
        <f>+FromKM!D204</f>
        <v>Morgan</v>
      </c>
      <c r="E206" s="29" t="str">
        <f>+TRIM(FromKM!E204)</f>
        <v>HHH</v>
      </c>
      <c r="F206" t="str">
        <f>+LEFT(FromKM!A204,3)</f>
        <v>Sen</v>
      </c>
      <c r="G206" s="3" t="str">
        <f>+FromKM!G204</f>
        <v>F</v>
      </c>
      <c r="K206" s="17"/>
    </row>
    <row r="207" spans="1:11" x14ac:dyDescent="0.3">
      <c r="A207" s="32">
        <f t="shared" si="3"/>
        <v>204</v>
      </c>
      <c r="B207" s="29">
        <f>+FromKM!B205</f>
        <v>517</v>
      </c>
      <c r="C207" s="43" t="str">
        <f>+FromKM!C205</f>
        <v>Samantha</v>
      </c>
      <c r="D207" s="43" t="str">
        <f>+FromKM!D205</f>
        <v>Ridley</v>
      </c>
      <c r="E207" s="29" t="str">
        <f>+TRIM(FromKM!E205)</f>
        <v>HHH</v>
      </c>
      <c r="F207" t="str">
        <f>+LEFT(FromKM!A205,3)</f>
        <v>Sen</v>
      </c>
      <c r="G207" s="3" t="str">
        <f>+FromKM!G205</f>
        <v>F</v>
      </c>
      <c r="K207" s="17"/>
    </row>
    <row r="208" spans="1:11" x14ac:dyDescent="0.3">
      <c r="A208" s="32">
        <f t="shared" si="3"/>
        <v>205</v>
      </c>
      <c r="B208" s="29">
        <f>+FromKM!B206</f>
        <v>534</v>
      </c>
      <c r="C208" s="43" t="str">
        <f>+FromKM!C206</f>
        <v>Caroline</v>
      </c>
      <c r="D208" s="43" t="str">
        <f>+FromKM!D206</f>
        <v>Mackey-Khursheed</v>
      </c>
      <c r="E208" s="29" t="str">
        <f>+TRIM(FromKM!E206)</f>
        <v>HHH</v>
      </c>
      <c r="F208" t="str">
        <f>+LEFT(FromKM!A206,3)</f>
        <v>Sen</v>
      </c>
      <c r="G208" s="3" t="str">
        <f>+FromKM!G206</f>
        <v>F</v>
      </c>
      <c r="K208" s="17"/>
    </row>
    <row r="209" spans="1:11" x14ac:dyDescent="0.3">
      <c r="A209" s="32">
        <f t="shared" si="3"/>
        <v>206</v>
      </c>
      <c r="B209" s="29">
        <f>+FromKM!B207</f>
        <v>495</v>
      </c>
      <c r="C209" s="43" t="str">
        <f>+FromKM!C207</f>
        <v>Katherine</v>
      </c>
      <c r="D209" s="43" t="str">
        <f>+FromKM!D207</f>
        <v>Buckeridge</v>
      </c>
      <c r="E209" s="29" t="str">
        <f>+TRIM(FromKM!E207)</f>
        <v>HHH</v>
      </c>
      <c r="F209" t="str">
        <f>+LEFT(FromKM!A207,3)</f>
        <v>Sen</v>
      </c>
      <c r="G209" s="3" t="str">
        <f>+FromKM!G207</f>
        <v>F</v>
      </c>
      <c r="K209" s="17"/>
    </row>
    <row r="210" spans="1:11" x14ac:dyDescent="0.3">
      <c r="A210" s="32">
        <f t="shared" si="3"/>
        <v>207</v>
      </c>
      <c r="B210" s="29">
        <f>+FromKM!B208</f>
        <v>468</v>
      </c>
      <c r="C210" s="43" t="str">
        <f>+FromKM!C208</f>
        <v>Jenna Louise</v>
      </c>
      <c r="D210" s="43" t="str">
        <f>+FromKM!D208</f>
        <v>French</v>
      </c>
      <c r="E210" s="29" t="str">
        <f>+TRIM(FromKM!E208)</f>
        <v>HY</v>
      </c>
      <c r="F210" t="str">
        <f>+LEFT(FromKM!A208,3)</f>
        <v>Sen</v>
      </c>
      <c r="G210" s="3" t="str">
        <f>+FromKM!G208</f>
        <v>F</v>
      </c>
      <c r="K210" s="17"/>
    </row>
    <row r="211" spans="1:11" x14ac:dyDescent="0.3">
      <c r="A211" s="32">
        <f t="shared" si="3"/>
        <v>208</v>
      </c>
      <c r="B211" s="29">
        <f>+FromKM!B209</f>
        <v>484</v>
      </c>
      <c r="C211" s="43" t="str">
        <f>+FromKM!C209</f>
        <v>Deborah</v>
      </c>
      <c r="D211" s="43" t="str">
        <f>+FromKM!D209</f>
        <v>Read</v>
      </c>
      <c r="E211" s="29" t="str">
        <f>+TRIM(FromKM!E209)</f>
        <v>HY</v>
      </c>
      <c r="F211" t="str">
        <f>+LEFT(FromKM!A209,3)</f>
        <v>Sen</v>
      </c>
      <c r="G211" s="3" t="str">
        <f>+FromKM!G209</f>
        <v>F</v>
      </c>
      <c r="K211" s="17"/>
    </row>
    <row r="212" spans="1:11" x14ac:dyDescent="0.3">
      <c r="A212" s="32">
        <f t="shared" si="3"/>
        <v>209</v>
      </c>
      <c r="B212" s="29">
        <f>+FromKM!B210</f>
        <v>498</v>
      </c>
      <c r="C212" s="43" t="str">
        <f>+FromKM!C210</f>
        <v>Fiona</v>
      </c>
      <c r="D212" s="43" t="str">
        <f>+FromKM!D210</f>
        <v>Norman-Brown</v>
      </c>
      <c r="E212" s="29" t="str">
        <f>+TRIM(FromKM!E210)</f>
        <v>HY</v>
      </c>
      <c r="F212" t="str">
        <f>+LEFT(FromKM!A210,3)</f>
        <v>Sen</v>
      </c>
      <c r="G212" s="3" t="str">
        <f>+FromKM!G210</f>
        <v>F</v>
      </c>
      <c r="K212" s="17"/>
    </row>
    <row r="213" spans="1:11" x14ac:dyDescent="0.3">
      <c r="A213" s="32">
        <f t="shared" si="3"/>
        <v>210</v>
      </c>
      <c r="B213" s="29">
        <f>+FromKM!B211</f>
        <v>501</v>
      </c>
      <c r="C213" s="43" t="str">
        <f>+FromKM!C211</f>
        <v>Sophie</v>
      </c>
      <c r="D213" s="43" t="str">
        <f>+FromKM!D211</f>
        <v>McGoldrick</v>
      </c>
      <c r="E213" s="29" t="str">
        <f>+TRIM(FromKM!E211)</f>
        <v>HY</v>
      </c>
      <c r="F213" t="str">
        <f>+LEFT(FromKM!A211,3)</f>
        <v>Sen</v>
      </c>
      <c r="G213" s="3" t="str">
        <f>+FromKM!G211</f>
        <v>F</v>
      </c>
      <c r="K213" s="17"/>
    </row>
    <row r="214" spans="1:11" x14ac:dyDescent="0.3">
      <c r="A214" s="32">
        <f t="shared" si="3"/>
        <v>211</v>
      </c>
      <c r="B214" s="29">
        <f>+FromKM!B212</f>
        <v>503</v>
      </c>
      <c r="C214" s="43" t="str">
        <f>+FromKM!C212</f>
        <v>Rachael</v>
      </c>
      <c r="D214" s="43" t="str">
        <f>+FromKM!D212</f>
        <v>Mulvey</v>
      </c>
      <c r="E214" s="29" t="str">
        <f>+TRIM(FromKM!E212)</f>
        <v>HY</v>
      </c>
      <c r="F214" t="str">
        <f>+LEFT(FromKM!A212,3)</f>
        <v>Sen</v>
      </c>
      <c r="G214" s="3" t="str">
        <f>+FromKM!G212</f>
        <v>F</v>
      </c>
      <c r="K214" s="17"/>
    </row>
    <row r="215" spans="1:11" x14ac:dyDescent="0.3">
      <c r="A215" s="32">
        <f t="shared" si="3"/>
        <v>212</v>
      </c>
      <c r="B215" s="29">
        <f>+FromKM!B213</f>
        <v>513</v>
      </c>
      <c r="C215" s="43" t="str">
        <f>+FromKM!C213</f>
        <v>Ivy</v>
      </c>
      <c r="D215" s="43" t="str">
        <f>+FromKM!D213</f>
        <v>Buckland</v>
      </c>
      <c r="E215" s="29" t="str">
        <f>+TRIM(FromKM!E213)</f>
        <v>HY</v>
      </c>
      <c r="F215" t="str">
        <f>+LEFT(FromKM!A213,3)</f>
        <v>Sen</v>
      </c>
      <c r="G215" s="3" t="str">
        <f>+FromKM!G213</f>
        <v>F</v>
      </c>
      <c r="K215" s="17"/>
    </row>
    <row r="216" spans="1:11" x14ac:dyDescent="0.3">
      <c r="A216" s="32">
        <f t="shared" si="3"/>
        <v>213</v>
      </c>
      <c r="B216" s="29">
        <f>+FromKM!B214</f>
        <v>515</v>
      </c>
      <c r="C216" s="43" t="str">
        <f>+FromKM!C214</f>
        <v>Stacey</v>
      </c>
      <c r="D216" s="43" t="str">
        <f>+FromKM!D214</f>
        <v>Clusker</v>
      </c>
      <c r="E216" s="29" t="str">
        <f>+TRIM(FromKM!E214)</f>
        <v>HY</v>
      </c>
      <c r="F216" t="str">
        <f>+LEFT(FromKM!A214,3)</f>
        <v>Sen</v>
      </c>
      <c r="G216" s="3" t="str">
        <f>+FromKM!G214</f>
        <v>F</v>
      </c>
      <c r="K216" s="17"/>
    </row>
    <row r="217" spans="1:11" x14ac:dyDescent="0.3">
      <c r="A217" s="32">
        <f t="shared" si="3"/>
        <v>214</v>
      </c>
      <c r="B217" s="29">
        <f>+FromKM!B215</f>
        <v>536</v>
      </c>
      <c r="C217" s="43" t="str">
        <f>+FromKM!C215</f>
        <v>MariA</v>
      </c>
      <c r="D217" s="43" t="str">
        <f>+FromKM!D215</f>
        <v>Mitchell</v>
      </c>
      <c r="E217" s="29" t="str">
        <f>+TRIM(FromKM!E215)</f>
        <v>HY</v>
      </c>
      <c r="F217" t="str">
        <f>+LEFT(FromKM!A215,3)</f>
        <v>Sen</v>
      </c>
      <c r="G217" s="3" t="str">
        <f>+FromKM!G215</f>
        <v>F</v>
      </c>
      <c r="K217" s="17"/>
    </row>
    <row r="218" spans="1:11" x14ac:dyDescent="0.3">
      <c r="A218" s="32">
        <f t="shared" si="3"/>
        <v>215</v>
      </c>
      <c r="B218" s="29">
        <f>+FromKM!B216</f>
        <v>482</v>
      </c>
      <c r="C218" s="43" t="str">
        <f>+FromKM!C216</f>
        <v>Emma</v>
      </c>
      <c r="D218" s="43" t="str">
        <f>+FromKM!D216</f>
        <v>Welch</v>
      </c>
      <c r="E218" s="29" t="str">
        <f>+TRIM(FromKM!E216)</f>
        <v>HY</v>
      </c>
      <c r="F218" t="str">
        <f>+LEFT(FromKM!A216,3)</f>
        <v>Sen</v>
      </c>
      <c r="G218" s="3" t="str">
        <f>+FromKM!G216</f>
        <v>F</v>
      </c>
      <c r="K218" s="17"/>
    </row>
    <row r="219" spans="1:11" x14ac:dyDescent="0.3">
      <c r="A219" s="32">
        <f t="shared" si="3"/>
        <v>216</v>
      </c>
      <c r="B219" s="29">
        <f>+FromKM!B217</f>
        <v>504</v>
      </c>
      <c r="C219" s="43" t="str">
        <f>+FromKM!C217</f>
        <v>Rebecca</v>
      </c>
      <c r="D219" s="43" t="str">
        <f>+FromKM!D217</f>
        <v>Mabon</v>
      </c>
      <c r="E219" s="29" t="str">
        <f>+TRIM(FromKM!E217)</f>
        <v>HY</v>
      </c>
      <c r="F219" t="str">
        <f>+LEFT(FromKM!A217,3)</f>
        <v>Sen</v>
      </c>
      <c r="G219" s="3" t="str">
        <f>+FromKM!G217</f>
        <v>F</v>
      </c>
      <c r="K219" s="17"/>
    </row>
    <row r="220" spans="1:11" x14ac:dyDescent="0.3">
      <c r="A220" s="32">
        <f t="shared" si="3"/>
        <v>217</v>
      </c>
      <c r="B220" s="29">
        <f>+FromKM!B218</f>
        <v>473</v>
      </c>
      <c r="C220" s="43" t="str">
        <f>+FromKM!C218</f>
        <v>Lizzie</v>
      </c>
      <c r="D220" s="43" t="str">
        <f>+FromKM!D218</f>
        <v>Keep</v>
      </c>
      <c r="E220" s="29" t="str">
        <f>+TRIM(FromKM!E218)</f>
        <v>LEW</v>
      </c>
      <c r="F220" t="str">
        <f>+LEFT(FromKM!A218,3)</f>
        <v>Sen</v>
      </c>
      <c r="G220" s="3" t="str">
        <f>+FromKM!G218</f>
        <v>F</v>
      </c>
      <c r="K220" s="17"/>
    </row>
    <row r="221" spans="1:11" x14ac:dyDescent="0.3">
      <c r="A221" s="32">
        <f t="shared" si="3"/>
        <v>218</v>
      </c>
      <c r="B221" s="29">
        <f>+FromKM!B219</f>
        <v>471</v>
      </c>
      <c r="C221" s="43" t="str">
        <f>+FromKM!C219</f>
        <v>Emma</v>
      </c>
      <c r="D221" s="43" t="str">
        <f>+FromKM!D219</f>
        <v>Navesey</v>
      </c>
      <c r="E221" s="29" t="str">
        <f>+TRIM(FromKM!E219)</f>
        <v>LEW</v>
      </c>
      <c r="F221" t="str">
        <f>+LEFT(FromKM!A219,3)</f>
        <v>Sen</v>
      </c>
      <c r="G221" s="3" t="str">
        <f>+FromKM!G219</f>
        <v>F</v>
      </c>
      <c r="K221" s="17"/>
    </row>
    <row r="222" spans="1:11" x14ac:dyDescent="0.3">
      <c r="A222" s="32">
        <f t="shared" si="3"/>
        <v>219</v>
      </c>
      <c r="B222" s="29">
        <f>+FromKM!B220</f>
        <v>472</v>
      </c>
      <c r="C222" s="43" t="str">
        <f>+FromKM!C220</f>
        <v>Ellen</v>
      </c>
      <c r="D222" s="43" t="str">
        <f>+FromKM!D220</f>
        <v>Brookes</v>
      </c>
      <c r="E222" s="29" t="str">
        <f>+TRIM(FromKM!E220)</f>
        <v>LEW</v>
      </c>
      <c r="F222" t="str">
        <f>+LEFT(FromKM!A220,3)</f>
        <v>Sen</v>
      </c>
      <c r="G222" s="3" t="str">
        <f>+FromKM!G220</f>
        <v>F</v>
      </c>
      <c r="K222" s="17"/>
    </row>
    <row r="223" spans="1:11" x14ac:dyDescent="0.3">
      <c r="A223" s="32">
        <f t="shared" si="3"/>
        <v>220</v>
      </c>
      <c r="B223" s="29">
        <f>+FromKM!B221</f>
        <v>476</v>
      </c>
      <c r="C223" s="43" t="str">
        <f>+FromKM!C221</f>
        <v>Darja</v>
      </c>
      <c r="D223" s="43" t="str">
        <f>+FromKM!D221</f>
        <v>Knotkova-Hanley</v>
      </c>
      <c r="E223" s="29" t="str">
        <f>+TRIM(FromKM!E221)</f>
        <v>LEW</v>
      </c>
      <c r="F223" t="str">
        <f>+LEFT(FromKM!A221,3)</f>
        <v>Sen</v>
      </c>
      <c r="G223" s="3" t="str">
        <f>+FromKM!G221</f>
        <v>F</v>
      </c>
      <c r="K223" s="17"/>
    </row>
    <row r="224" spans="1:11" x14ac:dyDescent="0.3">
      <c r="A224" s="32">
        <f t="shared" si="3"/>
        <v>221</v>
      </c>
      <c r="B224" s="29">
        <f>+FromKM!B222</f>
        <v>477</v>
      </c>
      <c r="C224" s="43" t="str">
        <f>+FromKM!C222</f>
        <v>Emily</v>
      </c>
      <c r="D224" s="43" t="str">
        <f>+FromKM!D222</f>
        <v>Proto</v>
      </c>
      <c r="E224" s="29" t="str">
        <f>+TRIM(FromKM!E222)</f>
        <v>LEW</v>
      </c>
      <c r="F224" t="str">
        <f>+LEFT(FromKM!A222,3)</f>
        <v>Sen</v>
      </c>
      <c r="G224" s="3" t="str">
        <f>+FromKM!G222</f>
        <v>F</v>
      </c>
      <c r="K224" s="17"/>
    </row>
    <row r="225" spans="1:11" x14ac:dyDescent="0.3">
      <c r="A225" s="32">
        <f t="shared" si="3"/>
        <v>222</v>
      </c>
      <c r="B225" s="29">
        <f>+FromKM!B223</f>
        <v>478</v>
      </c>
      <c r="C225" s="43" t="str">
        <f>+FromKM!C223</f>
        <v>Megan</v>
      </c>
      <c r="D225" s="43" t="str">
        <f>+FromKM!D223</f>
        <v>Taylor</v>
      </c>
      <c r="E225" s="29" t="str">
        <f>+TRIM(FromKM!E223)</f>
        <v>LEW</v>
      </c>
      <c r="F225" t="str">
        <f>+LEFT(FromKM!A223,3)</f>
        <v>Sen</v>
      </c>
      <c r="G225" s="3" t="str">
        <f>+FromKM!G223</f>
        <v>F</v>
      </c>
      <c r="K225" s="17"/>
    </row>
    <row r="226" spans="1:11" x14ac:dyDescent="0.3">
      <c r="A226" s="32">
        <f t="shared" si="3"/>
        <v>223</v>
      </c>
      <c r="B226" s="29">
        <f>+FromKM!B224</f>
        <v>481</v>
      </c>
      <c r="C226" s="43" t="str">
        <f>+FromKM!C224</f>
        <v>Carole</v>
      </c>
      <c r="D226" s="43" t="str">
        <f>+FromKM!D224</f>
        <v>Walters</v>
      </c>
      <c r="E226" s="29" t="str">
        <f>+TRIM(FromKM!E224)</f>
        <v>LEW</v>
      </c>
      <c r="F226" t="str">
        <f>+LEFT(FromKM!A224,3)</f>
        <v>Sen</v>
      </c>
      <c r="G226" s="3" t="str">
        <f>+FromKM!G224</f>
        <v>F</v>
      </c>
      <c r="K226" s="17"/>
    </row>
    <row r="227" spans="1:11" x14ac:dyDescent="0.3">
      <c r="A227" s="32">
        <f t="shared" si="3"/>
        <v>224</v>
      </c>
      <c r="B227" s="29">
        <f>+FromKM!B225</f>
        <v>524</v>
      </c>
      <c r="C227" s="43" t="str">
        <f>+FromKM!C225</f>
        <v>Helen</v>
      </c>
      <c r="D227" s="43" t="str">
        <f>+FromKM!D225</f>
        <v>Bowman</v>
      </c>
      <c r="E227" s="29" t="str">
        <f>+TRIM(FromKM!E225)</f>
        <v>LEW</v>
      </c>
      <c r="F227" t="str">
        <f>+LEFT(FromKM!A225,3)</f>
        <v>Sen</v>
      </c>
      <c r="G227" s="3" t="str">
        <f>+FromKM!G225</f>
        <v>F</v>
      </c>
      <c r="K227" s="17"/>
    </row>
    <row r="228" spans="1:11" x14ac:dyDescent="0.3">
      <c r="A228" s="32">
        <f t="shared" si="3"/>
        <v>225</v>
      </c>
      <c r="B228" s="29">
        <f>+FromKM!B226</f>
        <v>523</v>
      </c>
      <c r="C228" s="43" t="str">
        <f>+FromKM!C226</f>
        <v>Fiona</v>
      </c>
      <c r="D228" s="43" t="str">
        <f>+FromKM!D226</f>
        <v>Cullum</v>
      </c>
      <c r="E228" s="29" t="str">
        <f>+TRIM(FromKM!E226)</f>
        <v>RAW</v>
      </c>
      <c r="F228" t="str">
        <f>+LEFT(FromKM!A226,3)</f>
        <v>Sen</v>
      </c>
      <c r="G228" s="3" t="str">
        <f>+FromKM!G226</f>
        <v>F</v>
      </c>
      <c r="K228" s="17"/>
    </row>
    <row r="229" spans="1:11" x14ac:dyDescent="0.3">
      <c r="A229" s="32">
        <f t="shared" si="3"/>
        <v>226</v>
      </c>
      <c r="B229" s="29">
        <f>+FromKM!B227</f>
        <v>464</v>
      </c>
      <c r="C229" s="43" t="str">
        <f>+FromKM!C227</f>
        <v>Nicole</v>
      </c>
      <c r="D229" s="43" t="str">
        <f>+FromKM!D227</f>
        <v>Taylor</v>
      </c>
      <c r="E229" s="29" t="str">
        <f>+TRIM(FromKM!E227)</f>
        <v>TON</v>
      </c>
      <c r="F229" t="str">
        <f>+LEFT(FromKM!A227,3)</f>
        <v>Sen</v>
      </c>
      <c r="G229" s="3" t="str">
        <f>+FromKM!G227</f>
        <v>F</v>
      </c>
      <c r="K229" s="17"/>
    </row>
    <row r="230" spans="1:11" x14ac:dyDescent="0.3">
      <c r="A230" s="32">
        <f t="shared" si="3"/>
        <v>227</v>
      </c>
      <c r="B230" s="29">
        <f>+FromKM!B228</f>
        <v>520</v>
      </c>
      <c r="C230" s="43" t="str">
        <f>+FromKM!C228</f>
        <v>Verity</v>
      </c>
      <c r="D230" s="43" t="str">
        <f>+FromKM!D228</f>
        <v>Hopkins</v>
      </c>
      <c r="E230" s="29" t="str">
        <f>+TRIM(FromKM!E228)</f>
        <v>TON</v>
      </c>
      <c r="F230" t="str">
        <f>+LEFT(FromKM!A228,3)</f>
        <v>Sen</v>
      </c>
      <c r="G230" s="3" t="str">
        <f>+FromKM!G228</f>
        <v>F</v>
      </c>
      <c r="K230" s="17"/>
    </row>
    <row r="231" spans="1:11" x14ac:dyDescent="0.3">
      <c r="A231" s="32">
        <f t="shared" si="3"/>
        <v>228</v>
      </c>
      <c r="B231" s="29">
        <f>+FromKM!B229</f>
        <v>2</v>
      </c>
      <c r="C231" s="43" t="str">
        <f>+FromKM!C229</f>
        <v>Oliver</v>
      </c>
      <c r="D231" s="43" t="str">
        <f>+FromKM!D229</f>
        <v>Brophy</v>
      </c>
      <c r="E231" s="29" t="str">
        <f>+TRIM(FromKM!E229)</f>
        <v>BWT</v>
      </c>
      <c r="F231" t="str">
        <f>+LEFT(FromKM!A229,3)</f>
        <v>U11</v>
      </c>
      <c r="G231" s="3" t="str">
        <f>+FromKM!G229</f>
        <v>M</v>
      </c>
      <c r="K231" s="17"/>
    </row>
    <row r="232" spans="1:11" x14ac:dyDescent="0.3">
      <c r="A232" s="32">
        <f t="shared" si="3"/>
        <v>229</v>
      </c>
      <c r="B232" s="29">
        <f>+FromKM!B230</f>
        <v>10</v>
      </c>
      <c r="C232" s="43" t="str">
        <f>+FromKM!C230</f>
        <v>William</v>
      </c>
      <c r="D232" s="43" t="str">
        <f>+FromKM!D230</f>
        <v>Guy</v>
      </c>
      <c r="E232" s="29" t="str">
        <f>+TRIM(FromKM!E230)</f>
        <v>BWT</v>
      </c>
      <c r="F232" t="str">
        <f>+LEFT(FromKM!A230,3)</f>
        <v>U11</v>
      </c>
      <c r="G232" s="3" t="str">
        <f>+FromKM!G230</f>
        <v>M</v>
      </c>
      <c r="K232" s="17"/>
    </row>
    <row r="233" spans="1:11" x14ac:dyDescent="0.3">
      <c r="A233" s="32">
        <f t="shared" si="3"/>
        <v>230</v>
      </c>
      <c r="B233" s="29">
        <f>+FromKM!B231</f>
        <v>18</v>
      </c>
      <c r="C233" s="43" t="str">
        <f>+FromKM!C231</f>
        <v>Taylor</v>
      </c>
      <c r="D233" s="43" t="str">
        <f>+FromKM!D231</f>
        <v>Thom-Watts</v>
      </c>
      <c r="E233" s="29" t="str">
        <f>+TRIM(FromKM!E231)</f>
        <v>B&amp;H</v>
      </c>
      <c r="F233" t="str">
        <f>+LEFT(FromKM!A231,3)</f>
        <v>U11</v>
      </c>
      <c r="G233" s="3" t="str">
        <f>+FromKM!G231</f>
        <v>M</v>
      </c>
      <c r="K233" s="17"/>
    </row>
    <row r="234" spans="1:11" x14ac:dyDescent="0.3">
      <c r="A234" s="32">
        <f t="shared" si="3"/>
        <v>231</v>
      </c>
      <c r="B234" s="29">
        <f>+FromKM!B232</f>
        <v>1</v>
      </c>
      <c r="C234" s="43" t="str">
        <f>+FromKM!C232</f>
        <v>Eli</v>
      </c>
      <c r="D234" s="43" t="str">
        <f>+FromKM!D232</f>
        <v>Clayton</v>
      </c>
      <c r="E234" s="29" t="str">
        <f>+TRIM(FromKM!E232)</f>
        <v>B&amp;H</v>
      </c>
      <c r="F234" t="str">
        <f>+LEFT(FromKM!A232,3)</f>
        <v>U11</v>
      </c>
      <c r="G234" s="3" t="str">
        <f>+FromKM!G232</f>
        <v>M</v>
      </c>
      <c r="K234" s="17"/>
    </row>
    <row r="235" spans="1:11" x14ac:dyDescent="0.3">
      <c r="A235" s="32">
        <f t="shared" si="3"/>
        <v>232</v>
      </c>
      <c r="B235" s="29">
        <f>+FromKM!B233</f>
        <v>9</v>
      </c>
      <c r="C235" s="43" t="str">
        <f>+FromKM!C233</f>
        <v>Elliott</v>
      </c>
      <c r="D235" s="43" t="str">
        <f>+FromKM!D233</f>
        <v>Marini</v>
      </c>
      <c r="E235" s="29" t="str">
        <f>+TRIM(FromKM!E233)</f>
        <v>B&amp;H</v>
      </c>
      <c r="F235" t="str">
        <f>+LEFT(FromKM!A233,3)</f>
        <v>U11</v>
      </c>
      <c r="G235" s="3" t="str">
        <f>+FromKM!G233</f>
        <v>M</v>
      </c>
      <c r="K235" s="17"/>
    </row>
    <row r="236" spans="1:11" x14ac:dyDescent="0.3">
      <c r="A236" s="32">
        <f t="shared" si="3"/>
        <v>233</v>
      </c>
      <c r="B236" s="29">
        <f>+FromKM!B234</f>
        <v>24</v>
      </c>
      <c r="C236" s="43" t="str">
        <f>+FromKM!C234</f>
        <v>Joaquin</v>
      </c>
      <c r="D236" s="43" t="str">
        <f>+FromKM!D234</f>
        <v>Perez Rork</v>
      </c>
      <c r="E236" s="29" t="str">
        <f>+TRIM(FromKM!E234)</f>
        <v>B&amp;H</v>
      </c>
      <c r="F236" t="str">
        <f>+LEFT(FromKM!A234,3)</f>
        <v>U11</v>
      </c>
      <c r="G236" s="3" t="str">
        <f>+FromKM!G234</f>
        <v>M</v>
      </c>
      <c r="K236" s="17"/>
    </row>
    <row r="237" spans="1:11" x14ac:dyDescent="0.3">
      <c r="A237" s="32">
        <f t="shared" si="3"/>
        <v>234</v>
      </c>
      <c r="B237" s="29">
        <f>+FromKM!B235</f>
        <v>13</v>
      </c>
      <c r="C237" s="43" t="str">
        <f>+FromKM!C235</f>
        <v>Ethan</v>
      </c>
      <c r="D237" s="43" t="str">
        <f>+FromKM!D235</f>
        <v>Taites</v>
      </c>
      <c r="E237" s="29" t="str">
        <f>+TRIM(FromKM!E235)</f>
        <v>B&amp;H</v>
      </c>
      <c r="F237" t="str">
        <f>+LEFT(FromKM!A235,3)</f>
        <v>U11</v>
      </c>
      <c r="G237" s="3" t="str">
        <f>+FromKM!G235</f>
        <v>M</v>
      </c>
      <c r="K237" s="17"/>
    </row>
    <row r="238" spans="1:11" x14ac:dyDescent="0.3">
      <c r="A238" s="32">
        <f t="shared" si="3"/>
        <v>235</v>
      </c>
      <c r="B238" s="29">
        <f>+FromKM!B236</f>
        <v>6</v>
      </c>
      <c r="C238" s="43" t="str">
        <f>+FromKM!C236</f>
        <v>Otis</v>
      </c>
      <c r="D238" s="43" t="str">
        <f>+FromKM!D236</f>
        <v>Lott</v>
      </c>
      <c r="E238" s="29" t="str">
        <f>+TRIM(FromKM!E236)</f>
        <v>PHX</v>
      </c>
      <c r="F238" t="str">
        <f>+LEFT(FromKM!A236,3)</f>
        <v>U11</v>
      </c>
      <c r="G238" s="3" t="str">
        <f>+FromKM!G236</f>
        <v>M</v>
      </c>
      <c r="K238" s="17"/>
    </row>
    <row r="239" spans="1:11" x14ac:dyDescent="0.3">
      <c r="A239" s="32">
        <f t="shared" si="3"/>
        <v>236</v>
      </c>
      <c r="B239" s="29">
        <f>+FromKM!B237</f>
        <v>23</v>
      </c>
      <c r="C239" s="43" t="str">
        <f>+FromKM!C237</f>
        <v>Seif</v>
      </c>
      <c r="D239" s="43" t="str">
        <f>+FromKM!D237</f>
        <v>El sakka</v>
      </c>
      <c r="E239" s="29" t="str">
        <f>+TRIM(FromKM!E237)</f>
        <v>PHX</v>
      </c>
      <c r="F239" t="str">
        <f>+LEFT(FromKM!A237,3)</f>
        <v>U11</v>
      </c>
      <c r="G239" s="3" t="str">
        <f>+FromKM!G237</f>
        <v>M</v>
      </c>
      <c r="K239" s="17"/>
    </row>
    <row r="240" spans="1:11" x14ac:dyDescent="0.3">
      <c r="A240" s="32">
        <f t="shared" si="3"/>
        <v>237</v>
      </c>
      <c r="B240" s="29">
        <f>+FromKM!B238</f>
        <v>4</v>
      </c>
      <c r="C240" s="43" t="str">
        <f>+FromKM!C238</f>
        <v>Oliver</v>
      </c>
      <c r="D240" s="43" t="str">
        <f>+FromKM!D238</f>
        <v>Aylward</v>
      </c>
      <c r="E240" s="29" t="str">
        <f>+TRIM(FromKM!E238)</f>
        <v>CRA</v>
      </c>
      <c r="F240" t="str">
        <f>+LEFT(FromKM!A238,3)</f>
        <v>U11</v>
      </c>
      <c r="G240" s="3" t="str">
        <f>+FromKM!G238</f>
        <v>M</v>
      </c>
      <c r="K240" s="17"/>
    </row>
    <row r="241" spans="1:11" x14ac:dyDescent="0.3">
      <c r="A241" s="32">
        <f t="shared" si="3"/>
        <v>238</v>
      </c>
      <c r="B241" s="29">
        <f>+FromKM!B239</f>
        <v>8</v>
      </c>
      <c r="C241" s="43" t="str">
        <f>+FromKM!C239</f>
        <v>Byron</v>
      </c>
      <c r="D241" s="43" t="str">
        <f>+FromKM!D239</f>
        <v>Roberts</v>
      </c>
      <c r="E241" s="29" t="str">
        <f>+TRIM(FromKM!E239)</f>
        <v>EAS</v>
      </c>
      <c r="F241" t="str">
        <f>+LEFT(FromKM!A239,3)</f>
        <v>U11</v>
      </c>
      <c r="G241" s="3" t="str">
        <f>+FromKM!G239</f>
        <v>M</v>
      </c>
      <c r="K241" s="17"/>
    </row>
    <row r="242" spans="1:11" x14ac:dyDescent="0.3">
      <c r="A242" s="32">
        <f t="shared" si="3"/>
        <v>239</v>
      </c>
      <c r="B242" s="29">
        <f>+FromKM!B240</f>
        <v>14</v>
      </c>
      <c r="C242" s="43" t="str">
        <f>+FromKM!C240</f>
        <v>Fox</v>
      </c>
      <c r="D242" s="43" t="str">
        <f>+FromKM!D240</f>
        <v>Andrews</v>
      </c>
      <c r="E242" s="29" t="str">
        <f>+TRIM(FromKM!E240)</f>
        <v>EAS</v>
      </c>
      <c r="F242" t="str">
        <f>+LEFT(FromKM!A240,3)</f>
        <v>U11</v>
      </c>
      <c r="G242" s="3" t="str">
        <f>+FromKM!G240</f>
        <v>M</v>
      </c>
      <c r="K242" s="17"/>
    </row>
    <row r="243" spans="1:11" x14ac:dyDescent="0.3">
      <c r="A243" s="32">
        <f t="shared" si="3"/>
        <v>240</v>
      </c>
      <c r="B243" s="29">
        <f>+FromKM!B241</f>
        <v>5</v>
      </c>
      <c r="C243" s="43" t="str">
        <f>+FromKM!C241</f>
        <v>Joshua</v>
      </c>
      <c r="D243" s="43" t="str">
        <f>+FromKM!D241</f>
        <v>Webster</v>
      </c>
      <c r="E243" s="29" t="str">
        <f>+TRIM(FromKM!E241)</f>
        <v>EAS</v>
      </c>
      <c r="F243" t="str">
        <f>+LEFT(FromKM!A241,3)</f>
        <v>U11</v>
      </c>
      <c r="G243" s="3" t="str">
        <f>+FromKM!G241</f>
        <v>M</v>
      </c>
      <c r="K243" s="17"/>
    </row>
    <row r="244" spans="1:11" x14ac:dyDescent="0.3">
      <c r="A244" s="32">
        <f t="shared" si="3"/>
        <v>241</v>
      </c>
      <c r="B244" s="29">
        <f>+FromKM!B242</f>
        <v>15</v>
      </c>
      <c r="C244" s="43" t="str">
        <f>+FromKM!C242</f>
        <v>Dewi</v>
      </c>
      <c r="D244" s="43" t="str">
        <f>+FromKM!D242</f>
        <v>Edwards</v>
      </c>
      <c r="E244" s="29" t="str">
        <f>+TRIM(FromKM!E242)</f>
        <v>HAS</v>
      </c>
      <c r="F244" t="str">
        <f>+LEFT(FromKM!A242,3)</f>
        <v>U11</v>
      </c>
      <c r="G244" s="3" t="str">
        <f>+FromKM!G242</f>
        <v>M</v>
      </c>
      <c r="K244" s="17"/>
    </row>
    <row r="245" spans="1:11" x14ac:dyDescent="0.3">
      <c r="A245" s="32">
        <f t="shared" si="3"/>
        <v>242</v>
      </c>
      <c r="B245" s="29">
        <f>+FromKM!B243</f>
        <v>20</v>
      </c>
      <c r="C245" s="43" t="str">
        <f>+FromKM!C243</f>
        <v>Henry</v>
      </c>
      <c r="D245" s="43" t="str">
        <f>+FromKM!D243</f>
        <v>Cooke</v>
      </c>
      <c r="E245" s="29" t="str">
        <f>+TRIM(FromKM!E243)</f>
        <v>HAS</v>
      </c>
      <c r="F245" t="str">
        <f>+LEFT(FromKM!A243,3)</f>
        <v>U11</v>
      </c>
      <c r="G245" s="3" t="str">
        <f>+FromKM!G243</f>
        <v>M</v>
      </c>
      <c r="K245" s="17"/>
    </row>
    <row r="246" spans="1:11" x14ac:dyDescent="0.3">
      <c r="A246" s="32">
        <f t="shared" si="3"/>
        <v>243</v>
      </c>
      <c r="B246" s="29">
        <f>+FromKM!B244</f>
        <v>21</v>
      </c>
      <c r="C246" s="43" t="str">
        <f>+FromKM!C244</f>
        <v>Charlie</v>
      </c>
      <c r="D246" s="43" t="str">
        <f>+FromKM!D244</f>
        <v>Cooke</v>
      </c>
      <c r="E246" s="29" t="str">
        <f>+TRIM(FromKM!E244)</f>
        <v>HAS</v>
      </c>
      <c r="F246" t="str">
        <f>+LEFT(FromKM!A244,3)</f>
        <v>U11</v>
      </c>
      <c r="G246" s="3" t="str">
        <f>+FromKM!G244</f>
        <v>M</v>
      </c>
      <c r="K246" s="17"/>
    </row>
    <row r="247" spans="1:11" x14ac:dyDescent="0.3">
      <c r="A247" s="32">
        <f t="shared" si="3"/>
        <v>244</v>
      </c>
      <c r="B247" s="29">
        <f>+FromKM!B245</f>
        <v>3</v>
      </c>
      <c r="C247" s="43" t="str">
        <f>+FromKM!C245</f>
        <v>Rafael</v>
      </c>
      <c r="D247" s="43" t="str">
        <f>+FromKM!D245</f>
        <v>Selby</v>
      </c>
      <c r="E247" s="29" t="str">
        <f>+TRIM(FromKM!E245)</f>
        <v>HHH</v>
      </c>
      <c r="F247" t="str">
        <f>+LEFT(FromKM!A245,3)</f>
        <v>U11</v>
      </c>
      <c r="G247" s="3" t="str">
        <f>+FromKM!G245</f>
        <v>M</v>
      </c>
      <c r="K247" s="17"/>
    </row>
    <row r="248" spans="1:11" x14ac:dyDescent="0.3">
      <c r="A248" s="32">
        <f t="shared" si="3"/>
        <v>245</v>
      </c>
      <c r="B248" s="29">
        <f>+FromKM!B246</f>
        <v>22</v>
      </c>
      <c r="C248" s="43" t="str">
        <f>+FromKM!C246</f>
        <v>Yousif</v>
      </c>
      <c r="D248" s="43" t="str">
        <f>+FromKM!D246</f>
        <v>Khursheed</v>
      </c>
      <c r="E248" s="29" t="str">
        <f>+TRIM(FromKM!E246)</f>
        <v>HHH</v>
      </c>
      <c r="F248" t="str">
        <f>+LEFT(FromKM!A246,3)</f>
        <v>U11</v>
      </c>
      <c r="G248" s="3" t="str">
        <f>+FromKM!G246</f>
        <v>M</v>
      </c>
      <c r="K248" s="17"/>
    </row>
    <row r="249" spans="1:11" x14ac:dyDescent="0.3">
      <c r="A249" s="32">
        <f t="shared" si="3"/>
        <v>246</v>
      </c>
      <c r="B249" s="29">
        <f>+FromKM!B247</f>
        <v>19</v>
      </c>
      <c r="C249" s="43" t="str">
        <f>+FromKM!C247</f>
        <v>Jacob</v>
      </c>
      <c r="D249" s="43" t="str">
        <f>+FromKM!D247</f>
        <v>Potts</v>
      </c>
      <c r="E249" s="29" t="str">
        <f>+TRIM(FromKM!E247)</f>
        <v>HBS</v>
      </c>
      <c r="F249" t="str">
        <f>+LEFT(FromKM!A247,3)</f>
        <v>U11</v>
      </c>
      <c r="G249" s="3" t="str">
        <f>+FromKM!G247</f>
        <v>M</v>
      </c>
      <c r="K249" s="17"/>
    </row>
    <row r="250" spans="1:11" x14ac:dyDescent="0.3">
      <c r="A250" s="32">
        <f t="shared" si="3"/>
        <v>247</v>
      </c>
      <c r="B250" s="29">
        <f>+FromKM!B248</f>
        <v>7</v>
      </c>
      <c r="C250" s="43" t="str">
        <f>+FromKM!C248</f>
        <v>Rex</v>
      </c>
      <c r="D250" s="43" t="str">
        <f>+FromKM!D248</f>
        <v>Hastings</v>
      </c>
      <c r="E250" s="29" t="str">
        <f>+TRIM(FromKM!E248)</f>
        <v>LEW</v>
      </c>
      <c r="F250" t="str">
        <f>+LEFT(FromKM!A248,3)</f>
        <v>U11</v>
      </c>
      <c r="G250" s="3" t="str">
        <f>+FromKM!G248</f>
        <v>M</v>
      </c>
      <c r="K250" s="17"/>
    </row>
    <row r="251" spans="1:11" x14ac:dyDescent="0.3">
      <c r="A251" s="32">
        <f t="shared" si="3"/>
        <v>248</v>
      </c>
      <c r="B251" s="29">
        <f>+FromKM!B249</f>
        <v>16</v>
      </c>
      <c r="C251" s="43" t="str">
        <f>+FromKM!C249</f>
        <v>William</v>
      </c>
      <c r="D251" s="43" t="str">
        <f>+FromKM!D249</f>
        <v>Standing</v>
      </c>
      <c r="E251" s="29" t="str">
        <f>+TRIM(FromKM!E249)</f>
        <v>SYN</v>
      </c>
      <c r="F251" t="str">
        <f>+LEFT(FromKM!A249,3)</f>
        <v>U11</v>
      </c>
      <c r="G251" s="3" t="str">
        <f>+FromKM!G249</f>
        <v>M</v>
      </c>
      <c r="K251" s="17"/>
    </row>
    <row r="252" spans="1:11" x14ac:dyDescent="0.3">
      <c r="A252" s="32">
        <f t="shared" si="3"/>
        <v>249</v>
      </c>
      <c r="B252" s="29">
        <f>+FromKM!B250</f>
        <v>17</v>
      </c>
      <c r="C252" s="43" t="str">
        <f>+FromKM!C250</f>
        <v>Tommy</v>
      </c>
      <c r="D252" s="43" t="str">
        <f>+FromKM!D250</f>
        <v>O'Neill</v>
      </c>
      <c r="E252" s="29" t="str">
        <f>+TRIM(FromKM!E250)</f>
        <v>SYN</v>
      </c>
      <c r="F252" t="str">
        <f>+LEFT(FromKM!A250,3)</f>
        <v>U11</v>
      </c>
      <c r="G252" s="3" t="str">
        <f>+FromKM!G250</f>
        <v>M</v>
      </c>
      <c r="K252" s="17"/>
    </row>
    <row r="253" spans="1:11" x14ac:dyDescent="0.3">
      <c r="A253" s="32">
        <f t="shared" si="3"/>
        <v>250</v>
      </c>
      <c r="B253" s="29">
        <f>+FromKM!B251</f>
        <v>11</v>
      </c>
      <c r="C253" s="43" t="str">
        <f>+FromKM!C251</f>
        <v>Luke</v>
      </c>
      <c r="D253" s="43" t="str">
        <f>+FromKM!D251</f>
        <v>Monk</v>
      </c>
      <c r="E253" s="29" t="str">
        <f>+TRIM(FromKM!E251)</f>
        <v>SYN</v>
      </c>
      <c r="F253" t="str">
        <f>+LEFT(FromKM!A251,3)</f>
        <v>U11</v>
      </c>
      <c r="G253" s="3" t="str">
        <f>+FromKM!G251</f>
        <v>M</v>
      </c>
      <c r="K253" s="17"/>
    </row>
    <row r="254" spans="1:11" x14ac:dyDescent="0.3">
      <c r="A254" s="32">
        <f t="shared" si="3"/>
        <v>251</v>
      </c>
      <c r="B254" s="29">
        <f>+FromKM!B252</f>
        <v>12</v>
      </c>
      <c r="C254" s="43" t="str">
        <f>+FromKM!C252</f>
        <v>Rupert</v>
      </c>
      <c r="D254" s="43" t="str">
        <f>+FromKM!D252</f>
        <v>Palmer</v>
      </c>
      <c r="E254" s="29" t="str">
        <f>+TRIM(FromKM!E252)</f>
        <v>SYN</v>
      </c>
      <c r="F254" t="str">
        <f>+LEFT(FromKM!A252,3)</f>
        <v>U11</v>
      </c>
      <c r="G254" s="3" t="str">
        <f>+FromKM!G252</f>
        <v>M</v>
      </c>
      <c r="K254" s="17"/>
    </row>
    <row r="255" spans="1:11" x14ac:dyDescent="0.3">
      <c r="A255" s="32">
        <f t="shared" si="3"/>
        <v>252</v>
      </c>
      <c r="B255" s="52">
        <f>+FromKM!B253</f>
        <v>541</v>
      </c>
      <c r="C255" s="43" t="str">
        <f>+FromKM!C253</f>
        <v>Annabel</v>
      </c>
      <c r="D255" s="43" t="str">
        <f>+FromKM!D253</f>
        <v>Axford</v>
      </c>
      <c r="E255" s="29" t="str">
        <f>+TRIM(FromKM!E253)</f>
        <v>HHH</v>
      </c>
      <c r="F255" t="str">
        <f>+LEFT(FromKM!A253,3)</f>
        <v>U11</v>
      </c>
      <c r="G255" s="3" t="str">
        <f>+FromKM!G253</f>
        <v>F</v>
      </c>
      <c r="K255" s="17"/>
    </row>
    <row r="256" spans="1:11" x14ac:dyDescent="0.3">
      <c r="A256" s="32">
        <f t="shared" si="3"/>
        <v>253</v>
      </c>
      <c r="B256" s="29">
        <f>+FromKM!B254</f>
        <v>50</v>
      </c>
      <c r="C256" s="43" t="str">
        <f>+FromKM!C254</f>
        <v>Amelia</v>
      </c>
      <c r="D256" s="43" t="str">
        <f>+FromKM!D254</f>
        <v>Dorrington</v>
      </c>
      <c r="E256" s="29" t="str">
        <f>+TRIM(FromKM!E254)</f>
        <v>B&amp;H</v>
      </c>
      <c r="F256" t="str">
        <f>+LEFT(FromKM!A254,3)</f>
        <v>U11</v>
      </c>
      <c r="G256" s="3" t="str">
        <f>+FromKM!G254</f>
        <v>F</v>
      </c>
      <c r="K256" s="17"/>
    </row>
    <row r="257" spans="1:11" x14ac:dyDescent="0.3">
      <c r="A257" s="32">
        <f t="shared" si="3"/>
        <v>254</v>
      </c>
      <c r="B257" s="29">
        <f>+FromKM!B255</f>
        <v>48</v>
      </c>
      <c r="C257" s="43" t="str">
        <f>+FromKM!C255</f>
        <v>Mia</v>
      </c>
      <c r="D257" s="43" t="str">
        <f>+FromKM!D255</f>
        <v>Diacci</v>
      </c>
      <c r="E257" s="29" t="str">
        <f>+TRIM(FromKM!E255)</f>
        <v>B&amp;H</v>
      </c>
      <c r="F257" t="str">
        <f>+LEFT(FromKM!A255,3)</f>
        <v>U11</v>
      </c>
      <c r="G257" s="3" t="str">
        <f>+FromKM!G255</f>
        <v>F</v>
      </c>
      <c r="K257" s="17"/>
    </row>
    <row r="258" spans="1:11" x14ac:dyDescent="0.3">
      <c r="A258" s="32">
        <f t="shared" si="3"/>
        <v>255</v>
      </c>
      <c r="B258" s="29">
        <f>+FromKM!B256</f>
        <v>25</v>
      </c>
      <c r="C258" s="43" t="str">
        <f>+FromKM!C256</f>
        <v>Bobbie</v>
      </c>
      <c r="D258" s="43" t="str">
        <f>+FromKM!D256</f>
        <v>Murray</v>
      </c>
      <c r="E258" s="29" t="str">
        <f>+TRIM(FromKM!E256)</f>
        <v>B&amp;H</v>
      </c>
      <c r="F258" t="str">
        <f>+LEFT(FromKM!A256,3)</f>
        <v>U11</v>
      </c>
      <c r="G258" s="3" t="str">
        <f>+FromKM!G256</f>
        <v>F</v>
      </c>
      <c r="K258" s="17"/>
    </row>
    <row r="259" spans="1:11" x14ac:dyDescent="0.3">
      <c r="A259" s="32">
        <f t="shared" si="3"/>
        <v>256</v>
      </c>
      <c r="B259" s="29">
        <f>+FromKM!B257</f>
        <v>26</v>
      </c>
      <c r="C259" s="43" t="str">
        <f>+FromKM!C257</f>
        <v>Esme</v>
      </c>
      <c r="D259" s="43" t="str">
        <f>+FromKM!D257</f>
        <v>Murray</v>
      </c>
      <c r="E259" s="29" t="str">
        <f>+TRIM(FromKM!E257)</f>
        <v>B&amp;H</v>
      </c>
      <c r="F259" t="str">
        <f>+LEFT(FromKM!A257,3)</f>
        <v>U11</v>
      </c>
      <c r="G259" s="3" t="str">
        <f>+FromKM!G257</f>
        <v>F</v>
      </c>
      <c r="K259" s="17"/>
    </row>
    <row r="260" spans="1:11" x14ac:dyDescent="0.3">
      <c r="A260" s="32">
        <f t="shared" si="3"/>
        <v>257</v>
      </c>
      <c r="B260" s="29">
        <f>+FromKM!B258</f>
        <v>30</v>
      </c>
      <c r="C260" s="43" t="str">
        <f>+FromKM!C258</f>
        <v>Betty</v>
      </c>
      <c r="D260" s="43" t="str">
        <f>+FromKM!D258</f>
        <v>Grice</v>
      </c>
      <c r="E260" s="29" t="str">
        <f>+TRIM(FromKM!E258)</f>
        <v>B&amp;H</v>
      </c>
      <c r="F260" t="str">
        <f>+LEFT(FromKM!A258,3)</f>
        <v>U11</v>
      </c>
      <c r="G260" s="3" t="str">
        <f>+FromKM!G258</f>
        <v>F</v>
      </c>
      <c r="K260" s="17"/>
    </row>
    <row r="261" spans="1:11" x14ac:dyDescent="0.3">
      <c r="A261" s="32">
        <f t="shared" si="3"/>
        <v>258</v>
      </c>
      <c r="B261" s="29">
        <f>+FromKM!B259</f>
        <v>41</v>
      </c>
      <c r="C261" s="43" t="str">
        <f>+FromKM!C259</f>
        <v>Seren</v>
      </c>
      <c r="D261" s="43" t="str">
        <f>+FromKM!D259</f>
        <v>Rowe</v>
      </c>
      <c r="E261" s="29" t="str">
        <f>+TRIM(FromKM!E259)</f>
        <v>B&amp;H</v>
      </c>
      <c r="F261" t="str">
        <f>+LEFT(FromKM!A259,3)</f>
        <v>U11</v>
      </c>
      <c r="G261" s="3" t="str">
        <f>+FromKM!G259</f>
        <v>F</v>
      </c>
      <c r="K261" s="17"/>
    </row>
    <row r="262" spans="1:11" x14ac:dyDescent="0.3">
      <c r="A262" s="32">
        <f t="shared" ref="A262:A325" si="4">+A261+1</f>
        <v>259</v>
      </c>
      <c r="B262" s="29">
        <f>+FromKM!B260</f>
        <v>38</v>
      </c>
      <c r="C262" s="43" t="str">
        <f>+FromKM!C260</f>
        <v>Gracie</v>
      </c>
      <c r="D262" s="43" t="str">
        <f>+FromKM!D260</f>
        <v>Fox</v>
      </c>
      <c r="E262" s="29" t="str">
        <f>+TRIM(FromKM!E260)</f>
        <v>B&amp;H</v>
      </c>
      <c r="F262" t="str">
        <f>+LEFT(FromKM!A260,3)</f>
        <v>U11</v>
      </c>
      <c r="G262" s="3" t="str">
        <f>+FromKM!G260</f>
        <v>F</v>
      </c>
      <c r="K262" s="17"/>
    </row>
    <row r="263" spans="1:11" x14ac:dyDescent="0.3">
      <c r="A263" s="32">
        <f t="shared" si="4"/>
        <v>260</v>
      </c>
      <c r="B263" s="29">
        <f>+FromKM!B261</f>
        <v>42</v>
      </c>
      <c r="C263" s="43" t="str">
        <f>+FromKM!C261</f>
        <v>Skye</v>
      </c>
      <c r="D263" s="43" t="str">
        <f>+FromKM!D261</f>
        <v>Widdows</v>
      </c>
      <c r="E263" s="29" t="str">
        <f>+TRIM(FromKM!E261)</f>
        <v>B&amp;H</v>
      </c>
      <c r="F263" t="str">
        <f>+LEFT(FromKM!A261,3)</f>
        <v>U11</v>
      </c>
      <c r="G263" s="3" t="str">
        <f>+FromKM!G261</f>
        <v>F</v>
      </c>
      <c r="K263" s="17"/>
    </row>
    <row r="264" spans="1:11" x14ac:dyDescent="0.3">
      <c r="A264" s="32">
        <f t="shared" si="4"/>
        <v>261</v>
      </c>
      <c r="B264" s="29">
        <f>+FromKM!B262</f>
        <v>37</v>
      </c>
      <c r="C264" s="43" t="str">
        <f>+FromKM!C262</f>
        <v>Carrie</v>
      </c>
      <c r="D264" s="43" t="str">
        <f>+FromKM!D262</f>
        <v>Ellis</v>
      </c>
      <c r="E264" s="29" t="str">
        <f>+TRIM(FromKM!E262)</f>
        <v>PHX</v>
      </c>
      <c r="F264" t="str">
        <f>+LEFT(FromKM!A262,3)</f>
        <v>U11</v>
      </c>
      <c r="G264" s="3" t="str">
        <f>+FromKM!G262</f>
        <v>F</v>
      </c>
      <c r="K264" s="17"/>
    </row>
    <row r="265" spans="1:11" x14ac:dyDescent="0.3">
      <c r="A265" s="32">
        <f t="shared" si="4"/>
        <v>262</v>
      </c>
      <c r="B265" s="29">
        <f>+FromKM!B263</f>
        <v>47</v>
      </c>
      <c r="C265" s="43" t="str">
        <f>+FromKM!C263</f>
        <v>Sophie</v>
      </c>
      <c r="D265" s="43" t="str">
        <f>+FromKM!D263</f>
        <v>Walton</v>
      </c>
      <c r="E265" s="29" t="str">
        <f>+TRIM(FromKM!E263)</f>
        <v>PHX</v>
      </c>
      <c r="F265" t="str">
        <f>+LEFT(FromKM!A263,3)</f>
        <v>U11</v>
      </c>
      <c r="G265" s="3" t="str">
        <f>+FromKM!G263</f>
        <v>F</v>
      </c>
      <c r="K265" s="17"/>
    </row>
    <row r="266" spans="1:11" x14ac:dyDescent="0.3">
      <c r="A266" s="32">
        <f t="shared" si="4"/>
        <v>263</v>
      </c>
      <c r="B266" s="29">
        <f>+FromKM!B264</f>
        <v>51</v>
      </c>
      <c r="C266" s="43" t="str">
        <f>+FromKM!C264</f>
        <v>Iris</v>
      </c>
      <c r="D266" s="43" t="str">
        <f>+FromKM!D264</f>
        <v>Hunter</v>
      </c>
      <c r="E266" s="29" t="str">
        <f>+TRIM(FromKM!E264)</f>
        <v>PHX</v>
      </c>
      <c r="F266" t="str">
        <f>+LEFT(FromKM!A264,3)</f>
        <v>U11</v>
      </c>
      <c r="G266" s="3" t="str">
        <f>+FromKM!G264</f>
        <v>F</v>
      </c>
      <c r="K266" s="17"/>
    </row>
    <row r="267" spans="1:11" x14ac:dyDescent="0.3">
      <c r="A267" s="32">
        <f t="shared" si="4"/>
        <v>264</v>
      </c>
      <c r="B267" s="29">
        <f>+FromKM!B265</f>
        <v>34</v>
      </c>
      <c r="C267" s="43" t="str">
        <f>+FromKM!C265</f>
        <v>Stella</v>
      </c>
      <c r="D267" s="43" t="str">
        <f>+FromKM!D265</f>
        <v>Gambie</v>
      </c>
      <c r="E267" s="29" t="str">
        <f>+TRIM(FromKM!E265)</f>
        <v>PHX</v>
      </c>
      <c r="F267" t="str">
        <f>+LEFT(FromKM!A265,3)</f>
        <v>U11</v>
      </c>
      <c r="G267" s="3" t="str">
        <f>+FromKM!G265</f>
        <v>F</v>
      </c>
      <c r="K267" s="17"/>
    </row>
    <row r="268" spans="1:11" x14ac:dyDescent="0.3">
      <c r="A268" s="32">
        <f t="shared" si="4"/>
        <v>265</v>
      </c>
      <c r="B268" s="29">
        <f>+FromKM!B266</f>
        <v>52</v>
      </c>
      <c r="C268" s="43" t="str">
        <f>+FromKM!C266</f>
        <v>RenÃ¨e</v>
      </c>
      <c r="D268" s="43" t="str">
        <f>+FromKM!D266</f>
        <v>Daniels</v>
      </c>
      <c r="E268" s="29" t="str">
        <f>+TRIM(FromKM!E266)</f>
        <v>CRA</v>
      </c>
      <c r="F268" t="str">
        <f>+LEFT(FromKM!A266,3)</f>
        <v>U11</v>
      </c>
      <c r="G268" s="3" t="str">
        <f>+FromKM!G266</f>
        <v>F</v>
      </c>
      <c r="K268" s="17"/>
    </row>
    <row r="269" spans="1:11" x14ac:dyDescent="0.3">
      <c r="A269" s="32">
        <f t="shared" si="4"/>
        <v>266</v>
      </c>
      <c r="B269" s="29">
        <f>+FromKM!B267</f>
        <v>32</v>
      </c>
      <c r="C269" s="43" t="str">
        <f>+FromKM!C267</f>
        <v>Sophie</v>
      </c>
      <c r="D269" s="43" t="str">
        <f>+FromKM!D267</f>
        <v>Shaw</v>
      </c>
      <c r="E269" s="29" t="str">
        <f>+TRIM(FromKM!E267)</f>
        <v>CRA</v>
      </c>
      <c r="F269" t="str">
        <f>+LEFT(FromKM!A267,3)</f>
        <v>U11</v>
      </c>
      <c r="G269" s="3" t="str">
        <f>+FromKM!G267</f>
        <v>F</v>
      </c>
      <c r="K269" s="17"/>
    </row>
    <row r="270" spans="1:11" x14ac:dyDescent="0.3">
      <c r="A270" s="32">
        <f t="shared" si="4"/>
        <v>267</v>
      </c>
      <c r="B270" s="29">
        <f>+FromKM!B268</f>
        <v>33</v>
      </c>
      <c r="C270" s="43" t="str">
        <f>+FromKM!C268</f>
        <v>Amelie</v>
      </c>
      <c r="D270" s="43" t="str">
        <f>+FromKM!D268</f>
        <v>Whitehouse</v>
      </c>
      <c r="E270" s="29" t="str">
        <f>+TRIM(FromKM!E268)</f>
        <v>CRA</v>
      </c>
      <c r="F270" t="str">
        <f>+LEFT(FromKM!A268,3)</f>
        <v>U11</v>
      </c>
      <c r="G270" s="3" t="str">
        <f>+FromKM!G268</f>
        <v>F</v>
      </c>
      <c r="K270" s="17"/>
    </row>
    <row r="271" spans="1:11" x14ac:dyDescent="0.3">
      <c r="A271" s="32">
        <f t="shared" si="4"/>
        <v>268</v>
      </c>
      <c r="B271" s="29">
        <f>+FromKM!B269</f>
        <v>36</v>
      </c>
      <c r="C271" s="43" t="str">
        <f>+FromKM!C269</f>
        <v>Ayana</v>
      </c>
      <c r="D271" s="43" t="str">
        <f>+FromKM!D269</f>
        <v>Reid</v>
      </c>
      <c r="E271" s="29" t="str">
        <f>+TRIM(FromKM!E269)</f>
        <v>EAS</v>
      </c>
      <c r="F271" t="str">
        <f>+LEFT(FromKM!A269,3)</f>
        <v>U11</v>
      </c>
      <c r="G271" s="3" t="str">
        <f>+FromKM!G269</f>
        <v>F</v>
      </c>
      <c r="K271" s="17"/>
    </row>
    <row r="272" spans="1:11" x14ac:dyDescent="0.3">
      <c r="A272" s="32">
        <f t="shared" si="4"/>
        <v>269</v>
      </c>
      <c r="B272" s="29">
        <f>+FromKM!B270</f>
        <v>29</v>
      </c>
      <c r="C272" s="43" t="str">
        <f>+FromKM!C270</f>
        <v>Lucienne</v>
      </c>
      <c r="D272" s="43" t="str">
        <f>+FromKM!D270</f>
        <v>Simkiss-Day</v>
      </c>
      <c r="E272" s="29" t="str">
        <f>+TRIM(FromKM!E270)</f>
        <v>HAS</v>
      </c>
      <c r="F272" t="str">
        <f>+LEFT(FromKM!A270,3)</f>
        <v>U11</v>
      </c>
      <c r="G272" s="3" t="str">
        <f>+FromKM!G270</f>
        <v>F</v>
      </c>
      <c r="K272" s="17"/>
    </row>
    <row r="273" spans="1:11" x14ac:dyDescent="0.3">
      <c r="A273" s="32">
        <f t="shared" si="4"/>
        <v>270</v>
      </c>
      <c r="B273" s="29">
        <f>+FromKM!B271</f>
        <v>53</v>
      </c>
      <c r="C273" s="43" t="str">
        <f>+FromKM!C271</f>
        <v>Bella</v>
      </c>
      <c r="D273" s="43" t="str">
        <f>+FromKM!D271</f>
        <v>Taylor</v>
      </c>
      <c r="E273" s="29" t="str">
        <f>+TRIM(FromKM!E271)</f>
        <v>HAS</v>
      </c>
      <c r="F273" t="str">
        <f>+LEFT(FromKM!A271,3)</f>
        <v>U11</v>
      </c>
      <c r="G273" s="3" t="str">
        <f>+FromKM!G271</f>
        <v>F</v>
      </c>
      <c r="K273" s="17"/>
    </row>
    <row r="274" spans="1:11" x14ac:dyDescent="0.3">
      <c r="A274" s="32">
        <f t="shared" si="4"/>
        <v>271</v>
      </c>
      <c r="B274" s="29">
        <f>+FromKM!B272</f>
        <v>40</v>
      </c>
      <c r="C274" s="43" t="str">
        <f>+FromKM!C272</f>
        <v>Olivia</v>
      </c>
      <c r="D274" s="43" t="str">
        <f>+FromKM!D272</f>
        <v>Henham</v>
      </c>
      <c r="E274" s="29" t="str">
        <f>+TRIM(FromKM!E272)</f>
        <v>HAS</v>
      </c>
      <c r="F274" t="str">
        <f>+LEFT(FromKM!A272,3)</f>
        <v>U11</v>
      </c>
      <c r="G274" s="3" t="str">
        <f>+FromKM!G272</f>
        <v>F</v>
      </c>
      <c r="K274" s="17"/>
    </row>
    <row r="275" spans="1:11" x14ac:dyDescent="0.3">
      <c r="A275" s="32">
        <f t="shared" si="4"/>
        <v>272</v>
      </c>
      <c r="B275" s="29">
        <f>+FromKM!B273</f>
        <v>35</v>
      </c>
      <c r="C275" s="43" t="str">
        <f>+FromKM!C273</f>
        <v>Connie</v>
      </c>
      <c r="D275" s="43" t="str">
        <f>+FromKM!D273</f>
        <v>Davis</v>
      </c>
      <c r="E275" s="29" t="str">
        <f>+TRIM(FromKM!E273)</f>
        <v>HAS</v>
      </c>
      <c r="F275" t="str">
        <f>+LEFT(FromKM!A273,3)</f>
        <v>U11</v>
      </c>
      <c r="G275" s="3" t="str">
        <f>+FromKM!G273</f>
        <v>F</v>
      </c>
      <c r="K275" s="17"/>
    </row>
    <row r="276" spans="1:11" x14ac:dyDescent="0.3">
      <c r="A276" s="32">
        <f t="shared" si="4"/>
        <v>273</v>
      </c>
      <c r="B276" s="29">
        <f>+FromKM!B274</f>
        <v>46</v>
      </c>
      <c r="C276" s="43" t="str">
        <f>+FromKM!C274</f>
        <v>Alyssa</v>
      </c>
      <c r="D276" s="43" t="str">
        <f>+FromKM!D274</f>
        <v>Cornford</v>
      </c>
      <c r="E276" s="29" t="str">
        <f>+TRIM(FromKM!E274)</f>
        <v>HY</v>
      </c>
      <c r="F276" t="str">
        <f>+LEFT(FromKM!A274,3)</f>
        <v>U11</v>
      </c>
      <c r="G276" s="3" t="str">
        <f>+FromKM!G274</f>
        <v>F</v>
      </c>
      <c r="K276" s="17"/>
    </row>
    <row r="277" spans="1:11" x14ac:dyDescent="0.3">
      <c r="A277" s="32">
        <f t="shared" si="4"/>
        <v>274</v>
      </c>
      <c r="B277" s="29">
        <f>+FromKM!B275</f>
        <v>27</v>
      </c>
      <c r="C277" s="43" t="str">
        <f>+FromKM!C275</f>
        <v>Florence</v>
      </c>
      <c r="D277" s="43" t="str">
        <f>+FromKM!D275</f>
        <v>Tewkesbury</v>
      </c>
      <c r="E277" s="29" t="str">
        <f>+TRIM(FromKM!E275)</f>
        <v>HY</v>
      </c>
      <c r="F277" t="str">
        <f>+LEFT(FromKM!A275,3)</f>
        <v>U11</v>
      </c>
      <c r="G277" s="3" t="str">
        <f>+FromKM!G275</f>
        <v>F</v>
      </c>
      <c r="K277" s="17"/>
    </row>
    <row r="278" spans="1:11" x14ac:dyDescent="0.3">
      <c r="A278" s="32">
        <f t="shared" si="4"/>
        <v>275</v>
      </c>
      <c r="B278" s="29">
        <f>+FromKM!B276</f>
        <v>28</v>
      </c>
      <c r="C278" s="43" t="str">
        <f>+FromKM!C276</f>
        <v>Isabella</v>
      </c>
      <c r="D278" s="43" t="str">
        <f>+FromKM!D276</f>
        <v>Buchanan</v>
      </c>
      <c r="E278" s="29" t="str">
        <f>+TRIM(FromKM!E276)</f>
        <v>HY</v>
      </c>
      <c r="F278" t="str">
        <f>+LEFT(FromKM!A276,3)</f>
        <v>U11</v>
      </c>
      <c r="G278" s="3" t="str">
        <f>+FromKM!G276</f>
        <v>F</v>
      </c>
      <c r="K278" s="17"/>
    </row>
    <row r="279" spans="1:11" x14ac:dyDescent="0.3">
      <c r="A279" s="32">
        <f t="shared" si="4"/>
        <v>276</v>
      </c>
      <c r="B279" s="29">
        <f>+FromKM!B277</f>
        <v>39</v>
      </c>
      <c r="C279" s="43" t="str">
        <f>+FromKM!C277</f>
        <v>Antalia</v>
      </c>
      <c r="D279" s="43" t="str">
        <f>+FromKM!D277</f>
        <v>Cole</v>
      </c>
      <c r="E279" s="29" t="str">
        <f>+TRIM(FromKM!E277)</f>
        <v>HY</v>
      </c>
      <c r="F279" t="str">
        <f>+LEFT(FromKM!A277,3)</f>
        <v>U11</v>
      </c>
      <c r="G279" s="3" t="str">
        <f>+FromKM!G277</f>
        <v>F</v>
      </c>
      <c r="K279" s="17"/>
    </row>
    <row r="280" spans="1:11" x14ac:dyDescent="0.3">
      <c r="A280" s="32">
        <f t="shared" si="4"/>
        <v>277</v>
      </c>
      <c r="B280" s="29">
        <f>+FromKM!B278</f>
        <v>43</v>
      </c>
      <c r="C280" s="43" t="str">
        <f>+FromKM!C278</f>
        <v>Nixie</v>
      </c>
      <c r="D280" s="43" t="str">
        <f>+FromKM!D278</f>
        <v>Webb</v>
      </c>
      <c r="E280" s="29" t="str">
        <f>+TRIM(FromKM!E278)</f>
        <v>HY</v>
      </c>
      <c r="F280" t="str">
        <f>+LEFT(FromKM!A278,3)</f>
        <v>U11</v>
      </c>
      <c r="G280" s="3" t="str">
        <f>+FromKM!G278</f>
        <v>F</v>
      </c>
      <c r="K280" s="17"/>
    </row>
    <row r="281" spans="1:11" x14ac:dyDescent="0.3">
      <c r="A281" s="32">
        <f t="shared" si="4"/>
        <v>278</v>
      </c>
      <c r="B281" s="29">
        <f>+FromKM!B279</f>
        <v>45</v>
      </c>
      <c r="C281" s="43" t="str">
        <f>+FromKM!C279</f>
        <v>Olivia</v>
      </c>
      <c r="D281" s="43" t="str">
        <f>+FromKM!D279</f>
        <v>Collins</v>
      </c>
      <c r="E281" s="29" t="str">
        <f>+TRIM(FromKM!E279)</f>
        <v>HY</v>
      </c>
      <c r="F281" t="str">
        <f>+LEFT(FromKM!A279,3)</f>
        <v>U11</v>
      </c>
      <c r="G281" s="3" t="str">
        <f>+FromKM!G279</f>
        <v>F</v>
      </c>
      <c r="K281" s="17"/>
    </row>
    <row r="282" spans="1:11" x14ac:dyDescent="0.3">
      <c r="A282" s="32">
        <f t="shared" si="4"/>
        <v>279</v>
      </c>
      <c r="B282" s="29">
        <f>+FromKM!B280</f>
        <v>49</v>
      </c>
      <c r="C282" s="43" t="str">
        <f>+FromKM!C280</f>
        <v>Tera</v>
      </c>
      <c r="D282" s="43" t="str">
        <f>+FromKM!D280</f>
        <v>Buckland</v>
      </c>
      <c r="E282" s="29" t="str">
        <f>+TRIM(FromKM!E280)</f>
        <v>HY</v>
      </c>
      <c r="F282" t="str">
        <f>+LEFT(FromKM!A280,3)</f>
        <v>U11</v>
      </c>
      <c r="G282" s="3" t="str">
        <f>+FromKM!G280</f>
        <v>F</v>
      </c>
      <c r="K282" s="17"/>
    </row>
    <row r="283" spans="1:11" x14ac:dyDescent="0.3">
      <c r="A283" s="32">
        <f t="shared" si="4"/>
        <v>280</v>
      </c>
      <c r="B283" s="29">
        <f>+FromKM!B281</f>
        <v>31</v>
      </c>
      <c r="C283" s="43" t="str">
        <f>+FromKM!C281</f>
        <v>Amelia</v>
      </c>
      <c r="D283" s="43" t="str">
        <f>+FromKM!D281</f>
        <v>Skelton</v>
      </c>
      <c r="E283" s="29" t="str">
        <f>+TRIM(FromKM!E281)</f>
        <v>HY</v>
      </c>
      <c r="F283" t="str">
        <f>+LEFT(FromKM!A281,3)</f>
        <v>U11</v>
      </c>
      <c r="G283" s="3" t="str">
        <f>+FromKM!G281</f>
        <v>F</v>
      </c>
      <c r="K283" s="17"/>
    </row>
    <row r="284" spans="1:11" x14ac:dyDescent="0.3">
      <c r="A284" s="32">
        <f t="shared" si="4"/>
        <v>281</v>
      </c>
      <c r="B284" s="29">
        <f>+FromKM!B282</f>
        <v>44</v>
      </c>
      <c r="C284" s="43" t="str">
        <f>+FromKM!C282</f>
        <v>Ava</v>
      </c>
      <c r="D284" s="43" t="str">
        <f>+FromKM!D282</f>
        <v>Morrissy</v>
      </c>
      <c r="E284" s="29" t="str">
        <f>+TRIM(FromKM!E282)</f>
        <v>HY</v>
      </c>
      <c r="F284" t="str">
        <f>+LEFT(FromKM!A282,3)</f>
        <v>U11</v>
      </c>
      <c r="G284" s="3" t="str">
        <f>+FromKM!G282</f>
        <v>F</v>
      </c>
      <c r="K284" s="17"/>
    </row>
    <row r="285" spans="1:11" x14ac:dyDescent="0.3">
      <c r="A285" s="32">
        <f t="shared" si="4"/>
        <v>282</v>
      </c>
      <c r="B285" s="29">
        <f>+FromKM!B283</f>
        <v>58</v>
      </c>
      <c r="C285" s="43" t="str">
        <f>+FromKM!C283</f>
        <v>Oscar</v>
      </c>
      <c r="D285" s="43" t="str">
        <f>+FromKM!D283</f>
        <v>Fry</v>
      </c>
      <c r="E285" s="29" t="str">
        <f>+TRIM(FromKM!E283)</f>
        <v>BWT</v>
      </c>
      <c r="F285" t="str">
        <f>+LEFT(FromKM!A283,3)</f>
        <v>U13</v>
      </c>
      <c r="G285" s="3" t="str">
        <f>+FromKM!G283</f>
        <v>M</v>
      </c>
      <c r="K285" s="17"/>
    </row>
    <row r="286" spans="1:11" x14ac:dyDescent="0.3">
      <c r="A286" s="32">
        <f t="shared" si="4"/>
        <v>283</v>
      </c>
      <c r="B286" s="29">
        <f>+FromKM!B284</f>
        <v>84</v>
      </c>
      <c r="C286" s="43" t="str">
        <f>+FromKM!C284</f>
        <v>Max</v>
      </c>
      <c r="D286" s="43" t="str">
        <f>+FromKM!D284</f>
        <v>Perry</v>
      </c>
      <c r="E286" s="29" t="str">
        <f>+TRIM(FromKM!E284)</f>
        <v>BWT</v>
      </c>
      <c r="F286" t="str">
        <f>+LEFT(FromKM!A284,3)</f>
        <v>U13</v>
      </c>
      <c r="G286" s="3" t="str">
        <f>+FromKM!G284</f>
        <v>M</v>
      </c>
      <c r="K286" s="17"/>
    </row>
    <row r="287" spans="1:11" x14ac:dyDescent="0.3">
      <c r="A287" s="32">
        <f t="shared" si="4"/>
        <v>284</v>
      </c>
      <c r="B287" s="29">
        <f>+FromKM!B285</f>
        <v>73</v>
      </c>
      <c r="C287" s="43" t="str">
        <f>+FromKM!C285</f>
        <v>Ewan</v>
      </c>
      <c r="D287" s="43" t="str">
        <f>+FromKM!D285</f>
        <v>Delgado-Howell</v>
      </c>
      <c r="E287" s="29" t="str">
        <f>+TRIM(FromKM!E285)</f>
        <v>BWT</v>
      </c>
      <c r="F287" t="str">
        <f>+LEFT(FromKM!A285,3)</f>
        <v>U13</v>
      </c>
      <c r="G287" s="3" t="str">
        <f>+FromKM!G285</f>
        <v>M</v>
      </c>
      <c r="K287" s="17"/>
    </row>
    <row r="288" spans="1:11" x14ac:dyDescent="0.3">
      <c r="A288" s="32">
        <f t="shared" si="4"/>
        <v>285</v>
      </c>
      <c r="B288" s="29">
        <f>+FromKM!B286</f>
        <v>54</v>
      </c>
      <c r="C288" s="43" t="str">
        <f>+FromKM!C286</f>
        <v>Saul</v>
      </c>
      <c r="D288" s="43" t="str">
        <f>+FromKM!D286</f>
        <v>Bennett</v>
      </c>
      <c r="E288" s="29" t="str">
        <f>+TRIM(FromKM!E286)</f>
        <v>B&amp;H</v>
      </c>
      <c r="F288" t="str">
        <f>+LEFT(FromKM!A286,3)</f>
        <v>U13</v>
      </c>
      <c r="G288" s="3" t="str">
        <f>+FromKM!G286</f>
        <v>M</v>
      </c>
      <c r="K288" s="17"/>
    </row>
    <row r="289" spans="1:11" x14ac:dyDescent="0.3">
      <c r="A289" s="32">
        <f t="shared" si="4"/>
        <v>286</v>
      </c>
      <c r="B289" s="29">
        <f>+FromKM!B287</f>
        <v>60</v>
      </c>
      <c r="C289" s="43" t="str">
        <f>+FromKM!C287</f>
        <v>Oliver</v>
      </c>
      <c r="D289" s="43" t="str">
        <f>+FromKM!D287</f>
        <v>Goodman</v>
      </c>
      <c r="E289" s="29" t="str">
        <f>+TRIM(FromKM!E287)</f>
        <v>B&amp;H</v>
      </c>
      <c r="F289" t="str">
        <f>+LEFT(FromKM!A287,3)</f>
        <v>U13</v>
      </c>
      <c r="G289" s="3" t="str">
        <f>+FromKM!G287</f>
        <v>M</v>
      </c>
      <c r="K289" s="17"/>
    </row>
    <row r="290" spans="1:11" x14ac:dyDescent="0.3">
      <c r="A290" s="32">
        <f t="shared" si="4"/>
        <v>287</v>
      </c>
      <c r="B290" s="29">
        <f>+FromKM!B288</f>
        <v>78</v>
      </c>
      <c r="C290" s="43" t="str">
        <f>+FromKM!C288</f>
        <v>Toby</v>
      </c>
      <c r="D290" s="43" t="str">
        <f>+FromKM!D288</f>
        <v>Salazar</v>
      </c>
      <c r="E290" s="29" t="str">
        <f>+TRIM(FromKM!E288)</f>
        <v>B&amp;H</v>
      </c>
      <c r="F290" t="str">
        <f>+LEFT(FromKM!A288,3)</f>
        <v>U13</v>
      </c>
      <c r="G290" s="3" t="str">
        <f>+FromKM!G288</f>
        <v>M</v>
      </c>
      <c r="K290" s="17"/>
    </row>
    <row r="291" spans="1:11" x14ac:dyDescent="0.3">
      <c r="A291" s="32">
        <f t="shared" si="4"/>
        <v>288</v>
      </c>
      <c r="B291" s="29">
        <f>+FromKM!B289</f>
        <v>56</v>
      </c>
      <c r="C291" s="43" t="str">
        <f>+FromKM!C289</f>
        <v>Raphael</v>
      </c>
      <c r="D291" s="43" t="str">
        <f>+FromKM!D289</f>
        <v>Kelly</v>
      </c>
      <c r="E291" s="29" t="str">
        <f>+TRIM(FromKM!E289)</f>
        <v>B&amp;H</v>
      </c>
      <c r="F291" t="str">
        <f>+LEFT(FromKM!A289,3)</f>
        <v>U13</v>
      </c>
      <c r="G291" s="3" t="str">
        <f>+FromKM!G289</f>
        <v>M</v>
      </c>
      <c r="K291" s="17"/>
    </row>
    <row r="292" spans="1:11" x14ac:dyDescent="0.3">
      <c r="A292" s="32">
        <f t="shared" si="4"/>
        <v>289</v>
      </c>
      <c r="B292" s="29">
        <f>+FromKM!B290</f>
        <v>92</v>
      </c>
      <c r="C292" s="43" t="str">
        <f>+FromKM!C290</f>
        <v>Sammy</v>
      </c>
      <c r="D292" s="43" t="str">
        <f>+FromKM!D290</f>
        <v>Harkin</v>
      </c>
      <c r="E292" s="29" t="str">
        <f>+TRIM(FromKM!E290)</f>
        <v>B&amp;H</v>
      </c>
      <c r="F292" t="str">
        <f>+LEFT(FromKM!A290,3)</f>
        <v>U13</v>
      </c>
      <c r="G292" s="3" t="str">
        <f>+FromKM!G290</f>
        <v>M</v>
      </c>
      <c r="K292" s="17"/>
    </row>
    <row r="293" spans="1:11" x14ac:dyDescent="0.3">
      <c r="A293" s="32">
        <f t="shared" si="4"/>
        <v>290</v>
      </c>
      <c r="B293" s="29">
        <f>+FromKM!B291</f>
        <v>57</v>
      </c>
      <c r="C293" s="43" t="str">
        <f>+FromKM!C291</f>
        <v>George</v>
      </c>
      <c r="D293" s="43" t="str">
        <f>+FromKM!D291</f>
        <v>Gilbert</v>
      </c>
      <c r="E293" s="29" t="str">
        <f>+TRIM(FromKM!E291)</f>
        <v>B&amp;H</v>
      </c>
      <c r="F293" t="str">
        <f>+LEFT(FromKM!A291,3)</f>
        <v>U13</v>
      </c>
      <c r="G293" s="3" t="str">
        <f>+FromKM!G291</f>
        <v>M</v>
      </c>
      <c r="K293" s="17"/>
    </row>
    <row r="294" spans="1:11" x14ac:dyDescent="0.3">
      <c r="A294" s="32">
        <f t="shared" si="4"/>
        <v>291</v>
      </c>
      <c r="B294" s="29">
        <f>+FromKM!B292</f>
        <v>80</v>
      </c>
      <c r="C294" s="43" t="str">
        <f>+FromKM!C292</f>
        <v>George</v>
      </c>
      <c r="D294" s="43" t="str">
        <f>+FromKM!D292</f>
        <v>Gilbert</v>
      </c>
      <c r="E294" s="29" t="str">
        <f>+TRIM(FromKM!E292)</f>
        <v>B&amp;H</v>
      </c>
      <c r="F294" t="str">
        <f>+LEFT(FromKM!A292,3)</f>
        <v>U13</v>
      </c>
      <c r="G294" s="3" t="str">
        <f>+FromKM!G292</f>
        <v>M</v>
      </c>
      <c r="K294" s="17"/>
    </row>
    <row r="295" spans="1:11" x14ac:dyDescent="0.3">
      <c r="A295" s="32">
        <f t="shared" si="4"/>
        <v>292</v>
      </c>
      <c r="B295" s="29">
        <f>+FromKM!B293</f>
        <v>63</v>
      </c>
      <c r="C295" s="43" t="str">
        <f>+FromKM!C293</f>
        <v>Louis</v>
      </c>
      <c r="D295" s="43" t="str">
        <f>+FromKM!D293</f>
        <v>Ashworth</v>
      </c>
      <c r="E295" s="29" t="str">
        <f>+TRIM(FromKM!E293)</f>
        <v>B&amp;H</v>
      </c>
      <c r="F295" t="str">
        <f>+LEFT(FromKM!A293,3)</f>
        <v>U13</v>
      </c>
      <c r="G295" s="3" t="str">
        <f>+FromKM!G293</f>
        <v>M</v>
      </c>
      <c r="K295" s="17"/>
    </row>
    <row r="296" spans="1:11" x14ac:dyDescent="0.3">
      <c r="A296" s="32">
        <f t="shared" si="4"/>
        <v>293</v>
      </c>
      <c r="B296" s="29">
        <f>+FromKM!B294</f>
        <v>81</v>
      </c>
      <c r="C296" s="43" t="str">
        <f>+FromKM!C294</f>
        <v>Jude</v>
      </c>
      <c r="D296" s="43" t="str">
        <f>+FromKM!D294</f>
        <v>Porter</v>
      </c>
      <c r="E296" s="29" t="str">
        <f>+TRIM(FromKM!E294)</f>
        <v>B&amp;H</v>
      </c>
      <c r="F296" t="str">
        <f>+LEFT(FromKM!A294,3)</f>
        <v>U13</v>
      </c>
      <c r="G296" s="3" t="str">
        <f>+FromKM!G294</f>
        <v>M</v>
      </c>
      <c r="K296" s="17"/>
    </row>
    <row r="297" spans="1:11" x14ac:dyDescent="0.3">
      <c r="A297" s="32">
        <f t="shared" si="4"/>
        <v>294</v>
      </c>
      <c r="B297" s="29">
        <f>+FromKM!B295</f>
        <v>55</v>
      </c>
      <c r="C297" s="43" t="str">
        <f>+FromKM!C295</f>
        <v>Alex</v>
      </c>
      <c r="D297" s="43" t="str">
        <f>+FromKM!D295</f>
        <v>Roberts</v>
      </c>
      <c r="E297" s="29" t="str">
        <f>+TRIM(FromKM!E295)</f>
        <v>B&amp;H</v>
      </c>
      <c r="F297" t="str">
        <f>+LEFT(FromKM!A295,3)</f>
        <v>U13</v>
      </c>
      <c r="G297" s="3" t="str">
        <f>+FromKM!G295</f>
        <v>M</v>
      </c>
      <c r="K297" s="17"/>
    </row>
    <row r="298" spans="1:11" x14ac:dyDescent="0.3">
      <c r="A298" s="32">
        <f t="shared" si="4"/>
        <v>295</v>
      </c>
      <c r="B298" s="29">
        <f>+FromKM!B296</f>
        <v>70</v>
      </c>
      <c r="C298" s="43" t="str">
        <f>+FromKM!C296</f>
        <v>Samuel</v>
      </c>
      <c r="D298" s="43" t="str">
        <f>+FromKM!D296</f>
        <v>Oakden</v>
      </c>
      <c r="E298" s="29" t="str">
        <f>+TRIM(FromKM!E296)</f>
        <v>B&amp;H</v>
      </c>
      <c r="F298" t="str">
        <f>+LEFT(FromKM!A296,3)</f>
        <v>U13</v>
      </c>
      <c r="G298" s="3" t="str">
        <f>+FromKM!G296</f>
        <v>M</v>
      </c>
      <c r="K298" s="17"/>
    </row>
    <row r="299" spans="1:11" x14ac:dyDescent="0.3">
      <c r="A299" s="32">
        <f t="shared" si="4"/>
        <v>296</v>
      </c>
      <c r="B299" s="29">
        <f>+FromKM!B297</f>
        <v>59</v>
      </c>
      <c r="C299" s="43" t="str">
        <f>+FromKM!C297</f>
        <v>Joshua</v>
      </c>
      <c r="D299" s="43" t="str">
        <f>+FromKM!D297</f>
        <v>Hopper</v>
      </c>
      <c r="E299" s="29" t="str">
        <f>+TRIM(FromKM!E297)</f>
        <v>PHX</v>
      </c>
      <c r="F299" t="str">
        <f>+LEFT(FromKM!A297,3)</f>
        <v>U13</v>
      </c>
      <c r="G299" s="3" t="str">
        <f>+FromKM!G297</f>
        <v>M</v>
      </c>
      <c r="K299" s="17"/>
    </row>
    <row r="300" spans="1:11" x14ac:dyDescent="0.3">
      <c r="A300" s="32">
        <f t="shared" si="4"/>
        <v>297</v>
      </c>
      <c r="B300" s="29">
        <f>+FromKM!B298</f>
        <v>67</v>
      </c>
      <c r="C300" s="43" t="str">
        <f>+FromKM!C298</f>
        <v>Louie</v>
      </c>
      <c r="D300" s="43" t="str">
        <f>+FromKM!D298</f>
        <v>Pegley</v>
      </c>
      <c r="E300" s="29" t="str">
        <f>+TRIM(FromKM!E298)</f>
        <v>PHX</v>
      </c>
      <c r="F300" t="str">
        <f>+LEFT(FromKM!A298,3)</f>
        <v>U13</v>
      </c>
      <c r="G300" s="3" t="str">
        <f>+FromKM!G298</f>
        <v>M</v>
      </c>
      <c r="K300" s="17"/>
    </row>
    <row r="301" spans="1:11" x14ac:dyDescent="0.3">
      <c r="A301" s="32">
        <f t="shared" si="4"/>
        <v>298</v>
      </c>
      <c r="B301" s="29">
        <f>+FromKM!B299</f>
        <v>74</v>
      </c>
      <c r="C301" s="43" t="str">
        <f>+FromKM!C299</f>
        <v>Lewis</v>
      </c>
      <c r="D301" s="43" t="str">
        <f>+FromKM!D299</f>
        <v>Wilby</v>
      </c>
      <c r="E301" s="29" t="str">
        <f>+TRIM(FromKM!E299)</f>
        <v>PHX</v>
      </c>
      <c r="F301" t="str">
        <f>+LEFT(FromKM!A299,3)</f>
        <v>U13</v>
      </c>
      <c r="G301" s="3" t="str">
        <f>+FromKM!G299</f>
        <v>M</v>
      </c>
      <c r="K301" s="17"/>
    </row>
    <row r="302" spans="1:11" x14ac:dyDescent="0.3">
      <c r="A302" s="32">
        <f t="shared" si="4"/>
        <v>299</v>
      </c>
      <c r="B302" s="29">
        <f>+FromKM!B300</f>
        <v>88</v>
      </c>
      <c r="C302" s="43" t="str">
        <f>+FromKM!C300</f>
        <v>Mathew</v>
      </c>
      <c r="D302" s="43" t="str">
        <f>+FromKM!D300</f>
        <v>Cheeseman</v>
      </c>
      <c r="E302" s="29" t="str">
        <f>+TRIM(FromKM!E300)</f>
        <v>PHX</v>
      </c>
      <c r="F302" t="str">
        <f>+LEFT(FromKM!A300,3)</f>
        <v>U11</v>
      </c>
      <c r="G302" s="3" t="str">
        <f>+FromKM!G300</f>
        <v>M</v>
      </c>
      <c r="K302" s="17"/>
    </row>
    <row r="303" spans="1:11" x14ac:dyDescent="0.3">
      <c r="A303" s="32">
        <f t="shared" si="4"/>
        <v>300</v>
      </c>
      <c r="B303" s="29">
        <f>+FromKM!B301</f>
        <v>89</v>
      </c>
      <c r="C303" s="43" t="str">
        <f>+FromKM!C301</f>
        <v>Christopher</v>
      </c>
      <c r="D303" s="43" t="str">
        <f>+FromKM!D301</f>
        <v>Cheeseman</v>
      </c>
      <c r="E303" s="29" t="str">
        <f>+TRIM(FromKM!E301)</f>
        <v>PHX</v>
      </c>
      <c r="F303" t="str">
        <f>+LEFT(FromKM!A301,3)</f>
        <v>U11</v>
      </c>
      <c r="G303" s="3" t="str">
        <f>+FromKM!G301</f>
        <v>M</v>
      </c>
      <c r="K303" s="17"/>
    </row>
    <row r="304" spans="1:11" x14ac:dyDescent="0.3">
      <c r="A304" s="32">
        <f t="shared" si="4"/>
        <v>301</v>
      </c>
      <c r="B304" s="29">
        <f>+FromKM!B302</f>
        <v>66</v>
      </c>
      <c r="C304" s="43" t="str">
        <f>+FromKM!C302</f>
        <v>Dara</v>
      </c>
      <c r="D304" s="43" t="str">
        <f>+FromKM!D302</f>
        <v>Hickey</v>
      </c>
      <c r="E304" s="29" t="str">
        <f>+TRIM(FromKM!E302)</f>
        <v>PHX</v>
      </c>
      <c r="F304" t="str">
        <f>+LEFT(FromKM!A302,3)</f>
        <v>U13</v>
      </c>
      <c r="G304" s="3" t="str">
        <f>+FromKM!G302</f>
        <v>M</v>
      </c>
      <c r="K304" s="17"/>
    </row>
    <row r="305" spans="1:11" x14ac:dyDescent="0.3">
      <c r="A305" s="32">
        <f t="shared" si="4"/>
        <v>302</v>
      </c>
      <c r="B305" s="29">
        <f>+FromKM!B303</f>
        <v>93</v>
      </c>
      <c r="C305" s="43" t="str">
        <f>+FromKM!C303</f>
        <v>Stanley</v>
      </c>
      <c r="D305" s="43" t="str">
        <f>+FromKM!D303</f>
        <v>Wilkes</v>
      </c>
      <c r="E305" s="29" t="str">
        <f>+TRIM(FromKM!E303)</f>
        <v>CHI</v>
      </c>
      <c r="F305" t="str">
        <f>+LEFT(FromKM!A303,3)</f>
        <v>U13</v>
      </c>
      <c r="G305" s="3" t="str">
        <f>+FromKM!G303</f>
        <v>M</v>
      </c>
      <c r="K305" s="17"/>
    </row>
    <row r="306" spans="1:11" x14ac:dyDescent="0.3">
      <c r="A306" s="32">
        <f t="shared" si="4"/>
        <v>303</v>
      </c>
      <c r="B306" s="29">
        <f>+FromKM!B304</f>
        <v>96</v>
      </c>
      <c r="C306" s="43" t="str">
        <f>+FromKM!C304</f>
        <v>Ivo</v>
      </c>
      <c r="D306" s="43" t="str">
        <f>+FromKM!D304</f>
        <v>Edgar</v>
      </c>
      <c r="E306" s="29" t="str">
        <f>+TRIM(FromKM!E304)</f>
        <v>CHI</v>
      </c>
      <c r="F306" t="str">
        <f>+LEFT(FromKM!A304,3)</f>
        <v>U13</v>
      </c>
      <c r="G306" s="3" t="str">
        <f>+FromKM!G304</f>
        <v>M</v>
      </c>
      <c r="K306" s="17"/>
    </row>
    <row r="307" spans="1:11" x14ac:dyDescent="0.3">
      <c r="A307" s="32">
        <f t="shared" si="4"/>
        <v>304</v>
      </c>
      <c r="B307" s="29">
        <f>+FromKM!B305</f>
        <v>97</v>
      </c>
      <c r="C307" s="43" t="str">
        <f>+FromKM!C305</f>
        <v>Daniel</v>
      </c>
      <c r="D307" s="43" t="str">
        <f>+FromKM!D305</f>
        <v>Ellis</v>
      </c>
      <c r="E307" s="29" t="str">
        <f>+TRIM(FromKM!E305)</f>
        <v>CHI</v>
      </c>
      <c r="F307" t="str">
        <f>+LEFT(FromKM!A305,3)</f>
        <v>U13</v>
      </c>
      <c r="G307" s="3" t="str">
        <f>+FromKM!G305</f>
        <v>M</v>
      </c>
      <c r="K307" s="17"/>
    </row>
    <row r="308" spans="1:11" x14ac:dyDescent="0.3">
      <c r="A308" s="32">
        <f t="shared" si="4"/>
        <v>305</v>
      </c>
      <c r="B308" s="29">
        <f>+FromKM!B306</f>
        <v>94</v>
      </c>
      <c r="C308" s="43" t="str">
        <f>+FromKM!C306</f>
        <v>Matthew</v>
      </c>
      <c r="D308" s="43" t="str">
        <f>+FromKM!D306</f>
        <v>Mainwaring</v>
      </c>
      <c r="E308" s="29" t="str">
        <f>+TRIM(FromKM!E306)</f>
        <v>CHI</v>
      </c>
      <c r="F308" t="str">
        <f>+LEFT(FromKM!A306,3)</f>
        <v>U13</v>
      </c>
      <c r="G308" s="3" t="str">
        <f>+FromKM!G306</f>
        <v>M</v>
      </c>
      <c r="K308" s="17"/>
    </row>
    <row r="309" spans="1:11" x14ac:dyDescent="0.3">
      <c r="A309" s="32">
        <f t="shared" si="4"/>
        <v>306</v>
      </c>
      <c r="B309" s="29">
        <f>+FromKM!B307</f>
        <v>90</v>
      </c>
      <c r="C309" s="43" t="str">
        <f>+FromKM!C307</f>
        <v>Harry</v>
      </c>
      <c r="D309" s="43" t="str">
        <f>+FromKM!D307</f>
        <v>Dunne</v>
      </c>
      <c r="E309" s="29" t="str">
        <f>+TRIM(FromKM!E307)</f>
        <v>CHI</v>
      </c>
      <c r="F309" t="str">
        <f>+LEFT(FromKM!A307,3)</f>
        <v>U13</v>
      </c>
      <c r="G309" s="3" t="str">
        <f>+FromKM!G307</f>
        <v>M</v>
      </c>
      <c r="K309" s="17"/>
    </row>
    <row r="310" spans="1:11" x14ac:dyDescent="0.3">
      <c r="A310" s="32">
        <f t="shared" si="4"/>
        <v>307</v>
      </c>
      <c r="B310" s="29">
        <f>+FromKM!B308</f>
        <v>85</v>
      </c>
      <c r="C310" s="43" t="str">
        <f>+FromKM!C308</f>
        <v>Joseph</v>
      </c>
      <c r="D310" s="43" t="str">
        <f>+FromKM!D308</f>
        <v>Denslow</v>
      </c>
      <c r="E310" s="29" t="str">
        <f>+TRIM(FromKM!E308)</f>
        <v>CRA</v>
      </c>
      <c r="F310" t="str">
        <f>+LEFT(FromKM!A308,3)</f>
        <v>U13</v>
      </c>
      <c r="G310" s="3" t="str">
        <f>+FromKM!G308</f>
        <v>M</v>
      </c>
      <c r="K310" s="17"/>
    </row>
    <row r="311" spans="1:11" x14ac:dyDescent="0.3">
      <c r="A311" s="32">
        <f t="shared" si="4"/>
        <v>308</v>
      </c>
      <c r="B311" s="29">
        <f>+FromKM!B309</f>
        <v>71</v>
      </c>
      <c r="C311" s="43" t="str">
        <f>+FromKM!C309</f>
        <v>Ewan</v>
      </c>
      <c r="D311" s="43" t="str">
        <f>+FromKM!D309</f>
        <v>Roy-Macleod</v>
      </c>
      <c r="E311" s="29" t="str">
        <f>+TRIM(FromKM!E309)</f>
        <v>CRA</v>
      </c>
      <c r="F311" t="str">
        <f>+LEFT(FromKM!A309,3)</f>
        <v>U13</v>
      </c>
      <c r="G311" s="3" t="str">
        <f>+FromKM!G309</f>
        <v>M</v>
      </c>
      <c r="K311" s="17"/>
    </row>
    <row r="312" spans="1:11" x14ac:dyDescent="0.3">
      <c r="A312" s="32">
        <f t="shared" si="4"/>
        <v>309</v>
      </c>
      <c r="B312" s="29">
        <f>+FromKM!B310</f>
        <v>86</v>
      </c>
      <c r="C312" s="43" t="str">
        <f>+FromKM!C310</f>
        <v>Harry</v>
      </c>
      <c r="D312" s="43" t="str">
        <f>+FromKM!D310</f>
        <v>Duvergier</v>
      </c>
      <c r="E312" s="29" t="str">
        <f>+TRIM(FromKM!E310)</f>
        <v>CRA</v>
      </c>
      <c r="F312" t="str">
        <f>+LEFT(FromKM!A310,3)</f>
        <v>U13</v>
      </c>
      <c r="G312" s="3" t="str">
        <f>+FromKM!G310</f>
        <v>M</v>
      </c>
      <c r="K312" s="17"/>
    </row>
    <row r="313" spans="1:11" x14ac:dyDescent="0.3">
      <c r="A313" s="32">
        <f t="shared" si="4"/>
        <v>310</v>
      </c>
      <c r="B313" s="29">
        <f>+FromKM!B311</f>
        <v>77</v>
      </c>
      <c r="C313" s="43" t="str">
        <f>+FromKM!C311</f>
        <v>Oliver</v>
      </c>
      <c r="D313" s="43" t="str">
        <f>+FromKM!D311</f>
        <v>Maranzano</v>
      </c>
      <c r="E313" s="29" t="str">
        <f>+TRIM(FromKM!E311)</f>
        <v>EGD</v>
      </c>
      <c r="F313" t="str">
        <f>+LEFT(FromKM!A311,3)</f>
        <v>U13</v>
      </c>
      <c r="G313" s="3" t="str">
        <f>+FromKM!G311</f>
        <v>M</v>
      </c>
      <c r="K313" s="17"/>
    </row>
    <row r="314" spans="1:11" x14ac:dyDescent="0.3">
      <c r="A314" s="32">
        <f t="shared" si="4"/>
        <v>311</v>
      </c>
      <c r="B314" s="29">
        <f>+FromKM!B312</f>
        <v>64</v>
      </c>
      <c r="C314" s="43" t="str">
        <f>+FromKM!C312</f>
        <v>Jonah</v>
      </c>
      <c r="D314" s="43" t="str">
        <f>+FromKM!D312</f>
        <v>Messer</v>
      </c>
      <c r="E314" s="29" t="str">
        <f>+TRIM(FromKM!E312)</f>
        <v>EAS</v>
      </c>
      <c r="F314" t="str">
        <f>+LEFT(FromKM!A312,3)</f>
        <v>U13</v>
      </c>
      <c r="G314" s="3" t="str">
        <f>+FromKM!G312</f>
        <v>M</v>
      </c>
      <c r="K314" s="17"/>
    </row>
    <row r="315" spans="1:11" x14ac:dyDescent="0.3">
      <c r="A315" s="32">
        <f t="shared" si="4"/>
        <v>312</v>
      </c>
      <c r="B315" s="29">
        <f>+FromKM!B313</f>
        <v>87</v>
      </c>
      <c r="C315" s="43" t="str">
        <f>+FromKM!C313</f>
        <v>Ben</v>
      </c>
      <c r="D315" s="43" t="str">
        <f>+FromKM!D313</f>
        <v>Wright</v>
      </c>
      <c r="E315" s="29" t="str">
        <f>+TRIM(FromKM!E313)</f>
        <v>EAS</v>
      </c>
      <c r="F315" t="str">
        <f>+LEFT(FromKM!A313,3)</f>
        <v>U13</v>
      </c>
      <c r="G315" s="3" t="str">
        <f>+FromKM!G313</f>
        <v>M</v>
      </c>
      <c r="K315" s="17"/>
    </row>
    <row r="316" spans="1:11" x14ac:dyDescent="0.3">
      <c r="A316" s="32">
        <f t="shared" si="4"/>
        <v>313</v>
      </c>
      <c r="B316" s="29">
        <f>+FromKM!B314</f>
        <v>62</v>
      </c>
      <c r="C316" s="43" t="str">
        <f>+FromKM!C314</f>
        <v>Fin</v>
      </c>
      <c r="D316" s="43" t="str">
        <f>+FromKM!D314</f>
        <v>Lumber - Fry</v>
      </c>
      <c r="E316" s="29" t="str">
        <f>+TRIM(FromKM!E314)</f>
        <v>EAS</v>
      </c>
      <c r="F316" t="str">
        <f>+LEFT(FromKM!A314,3)</f>
        <v>U13</v>
      </c>
      <c r="G316" s="3" t="str">
        <f>+FromKM!G314</f>
        <v>M</v>
      </c>
      <c r="K316" s="17"/>
    </row>
    <row r="317" spans="1:11" x14ac:dyDescent="0.3">
      <c r="A317" s="32">
        <f t="shared" si="4"/>
        <v>314</v>
      </c>
      <c r="B317" s="29">
        <f>+FromKM!B315</f>
        <v>79</v>
      </c>
      <c r="C317" s="43" t="str">
        <f>+FromKM!C315</f>
        <v>Tommie</v>
      </c>
      <c r="D317" s="43" t="str">
        <f>+FromKM!D315</f>
        <v>Cunningham</v>
      </c>
      <c r="E317" s="29" t="str">
        <f>+TRIM(FromKM!E315)</f>
        <v>HAS</v>
      </c>
      <c r="F317" t="str">
        <f>+LEFT(FromKM!A315,3)</f>
        <v>U13</v>
      </c>
      <c r="G317" s="3" t="str">
        <f>+FromKM!G315</f>
        <v>M</v>
      </c>
      <c r="K317" s="17"/>
    </row>
    <row r="318" spans="1:11" x14ac:dyDescent="0.3">
      <c r="A318" s="32">
        <f t="shared" si="4"/>
        <v>315</v>
      </c>
      <c r="B318" s="29">
        <f>+FromKM!B316</f>
        <v>68</v>
      </c>
      <c r="C318" s="43" t="str">
        <f>+FromKM!C316</f>
        <v>Noah</v>
      </c>
      <c r="D318" s="43" t="str">
        <f>+FromKM!D316</f>
        <v>Blythe</v>
      </c>
      <c r="E318" s="29" t="str">
        <f>+TRIM(FromKM!E316)</f>
        <v>HHH</v>
      </c>
      <c r="F318" t="str">
        <f>+LEFT(FromKM!A316,3)</f>
        <v>U13</v>
      </c>
      <c r="G318" s="3" t="str">
        <f>+FromKM!G316</f>
        <v>M</v>
      </c>
      <c r="K318" s="17"/>
    </row>
    <row r="319" spans="1:11" x14ac:dyDescent="0.3">
      <c r="A319" s="32">
        <f t="shared" si="4"/>
        <v>316</v>
      </c>
      <c r="B319" s="29">
        <f>+FromKM!B317</f>
        <v>61</v>
      </c>
      <c r="C319" s="43" t="str">
        <f>+FromKM!C317</f>
        <v>Freddy</v>
      </c>
      <c r="D319" s="43" t="str">
        <f>+FromKM!D317</f>
        <v>Boniface</v>
      </c>
      <c r="E319" s="29" t="str">
        <f>+TRIM(FromKM!E317)</f>
        <v>HBS</v>
      </c>
      <c r="F319" t="str">
        <f>+LEFT(FromKM!A317,3)</f>
        <v>U13</v>
      </c>
      <c r="G319" s="3" t="str">
        <f>+FromKM!G317</f>
        <v>M</v>
      </c>
      <c r="K319" s="17"/>
    </row>
    <row r="320" spans="1:11" x14ac:dyDescent="0.3">
      <c r="A320" s="32">
        <f t="shared" si="4"/>
        <v>317</v>
      </c>
      <c r="B320" s="29">
        <f>+FromKM!B318</f>
        <v>69</v>
      </c>
      <c r="C320" s="43" t="str">
        <f>+FromKM!C318</f>
        <v>Samuel</v>
      </c>
      <c r="D320" s="43" t="str">
        <f>+FromKM!D318</f>
        <v>Sullivan</v>
      </c>
      <c r="E320" s="29" t="str">
        <f>+TRIM(FromKM!E318)</f>
        <v>HBS</v>
      </c>
      <c r="F320" t="str">
        <f>+LEFT(FromKM!A318,3)</f>
        <v>U13</v>
      </c>
      <c r="G320" s="3" t="str">
        <f>+FromKM!G318</f>
        <v>M</v>
      </c>
      <c r="K320" s="17"/>
    </row>
    <row r="321" spans="1:11" x14ac:dyDescent="0.3">
      <c r="A321" s="32">
        <f t="shared" si="4"/>
        <v>318</v>
      </c>
      <c r="B321" s="29">
        <f>+FromKM!B319</f>
        <v>76</v>
      </c>
      <c r="C321" s="43" t="str">
        <f>+FromKM!C319</f>
        <v>Theo</v>
      </c>
      <c r="D321" s="43" t="str">
        <f>+FromKM!D319</f>
        <v>Booth</v>
      </c>
      <c r="E321" s="29" t="str">
        <f>+TRIM(FromKM!E319)</f>
        <v>HY</v>
      </c>
      <c r="F321" t="str">
        <f>+LEFT(FromKM!A319,3)</f>
        <v>U13</v>
      </c>
      <c r="G321" s="3" t="str">
        <f>+FromKM!G319</f>
        <v>M</v>
      </c>
      <c r="K321" s="17"/>
    </row>
    <row r="322" spans="1:11" x14ac:dyDescent="0.3">
      <c r="A322" s="32">
        <f t="shared" si="4"/>
        <v>319</v>
      </c>
      <c r="B322" s="29">
        <f>+FromKM!B320</f>
        <v>91</v>
      </c>
      <c r="C322" s="43" t="str">
        <f>+FromKM!C320</f>
        <v>Zion</v>
      </c>
      <c r="D322" s="43" t="str">
        <f>+FromKM!D320</f>
        <v>Okojie</v>
      </c>
      <c r="E322" s="29" t="str">
        <f>+TRIM(FromKM!E320)</f>
        <v>HY</v>
      </c>
      <c r="F322" t="str">
        <f>+LEFT(FromKM!A320,3)</f>
        <v>U13</v>
      </c>
      <c r="G322" s="3" t="str">
        <f>+FromKM!G320</f>
        <v>M</v>
      </c>
      <c r="K322" s="17"/>
    </row>
    <row r="323" spans="1:11" x14ac:dyDescent="0.3">
      <c r="A323" s="32">
        <f t="shared" si="4"/>
        <v>320</v>
      </c>
      <c r="B323" s="29">
        <f>+FromKM!B321</f>
        <v>72</v>
      </c>
      <c r="C323" s="43" t="str">
        <f>+FromKM!C321</f>
        <v>Archie</v>
      </c>
      <c r="D323" s="43" t="str">
        <f>+FromKM!D321</f>
        <v>Hatch</v>
      </c>
      <c r="E323" s="29" t="str">
        <f>+TRIM(FromKM!E321)</f>
        <v>HY</v>
      </c>
      <c r="F323" t="str">
        <f>+LEFT(FromKM!A321,3)</f>
        <v>U13</v>
      </c>
      <c r="G323" s="3" t="str">
        <f>+FromKM!G321</f>
        <v>M</v>
      </c>
      <c r="K323" s="17"/>
    </row>
    <row r="324" spans="1:11" x14ac:dyDescent="0.3">
      <c r="A324" s="32">
        <f t="shared" si="4"/>
        <v>321</v>
      </c>
      <c r="B324" s="29">
        <f>+FromKM!B322</f>
        <v>65</v>
      </c>
      <c r="C324" s="43" t="str">
        <f>+FromKM!C322</f>
        <v>Michael</v>
      </c>
      <c r="D324" s="43" t="str">
        <f>+FromKM!D322</f>
        <v>O'Connor</v>
      </c>
      <c r="E324" s="29" t="str">
        <f>+TRIM(FromKM!E322)</f>
        <v>LEW</v>
      </c>
      <c r="F324" t="str">
        <f>+LEFT(FromKM!A322,3)</f>
        <v>U13</v>
      </c>
      <c r="G324" s="3" t="str">
        <f>+FromKM!G322</f>
        <v>M</v>
      </c>
      <c r="K324" s="17"/>
    </row>
    <row r="325" spans="1:11" x14ac:dyDescent="0.3">
      <c r="A325" s="32">
        <f t="shared" si="4"/>
        <v>322</v>
      </c>
      <c r="B325" s="29">
        <f>+FromKM!B323</f>
        <v>82</v>
      </c>
      <c r="C325" s="43" t="str">
        <f>+FromKM!C323</f>
        <v>Charlie</v>
      </c>
      <c r="D325" s="43" t="str">
        <f>+FromKM!D323</f>
        <v>Perry</v>
      </c>
      <c r="E325" s="29" t="str">
        <f>+TRIM(FromKM!E323)</f>
        <v>LEW</v>
      </c>
      <c r="F325" t="str">
        <f>+LEFT(FromKM!A323,3)</f>
        <v>U13</v>
      </c>
      <c r="G325" s="3" t="str">
        <f>+FromKM!G323</f>
        <v>M</v>
      </c>
      <c r="K325" s="17"/>
    </row>
    <row r="326" spans="1:11" x14ac:dyDescent="0.3">
      <c r="A326" s="32">
        <f t="shared" ref="A326:A389" si="5">+A325+1</f>
        <v>323</v>
      </c>
      <c r="B326" s="29">
        <f>+FromKM!B324</f>
        <v>75</v>
      </c>
      <c r="C326" s="43" t="str">
        <f>+FromKM!C324</f>
        <v>Dylan</v>
      </c>
      <c r="D326" s="43" t="str">
        <f>+FromKM!D324</f>
        <v>Pannell</v>
      </c>
      <c r="E326" s="29" t="str">
        <f>+TRIM(FromKM!E324)</f>
        <v>WDH</v>
      </c>
      <c r="F326" t="str">
        <f>+LEFT(FromKM!A324,3)</f>
        <v>U13</v>
      </c>
      <c r="G326" s="3" t="str">
        <f>+FromKM!G324</f>
        <v>M</v>
      </c>
      <c r="K326" s="17"/>
    </row>
    <row r="327" spans="1:11" x14ac:dyDescent="0.3">
      <c r="A327" s="32">
        <f t="shared" si="5"/>
        <v>324</v>
      </c>
      <c r="B327" s="29">
        <f>+FromKM!B325</f>
        <v>83</v>
      </c>
      <c r="C327" s="43" t="str">
        <f>+FromKM!C325</f>
        <v>Jamie</v>
      </c>
      <c r="D327" s="43" t="str">
        <f>+FromKM!D325</f>
        <v>Rowe</v>
      </c>
      <c r="E327" s="29" t="str">
        <f>+TRIM(FromKM!E325)</f>
        <v>WDH</v>
      </c>
      <c r="F327" t="str">
        <f>+LEFT(FromKM!A325,3)</f>
        <v>U13</v>
      </c>
      <c r="G327" s="3" t="str">
        <f>+FromKM!G325</f>
        <v>M</v>
      </c>
      <c r="K327" s="17"/>
    </row>
    <row r="328" spans="1:11" x14ac:dyDescent="0.3">
      <c r="A328" s="32">
        <f t="shared" si="5"/>
        <v>325</v>
      </c>
      <c r="B328" s="29">
        <f>+FromKM!B326</f>
        <v>95</v>
      </c>
      <c r="C328" s="43" t="str">
        <f>+FromKM!C326</f>
        <v>Jacob</v>
      </c>
      <c r="D328" s="43" t="str">
        <f>+FromKM!D326</f>
        <v>Grant</v>
      </c>
      <c r="E328" s="29" t="str">
        <f>+TRIM(FromKM!E326)</f>
        <v>WDH</v>
      </c>
      <c r="F328" t="str">
        <f>+LEFT(FromKM!A326,3)</f>
        <v>U13</v>
      </c>
      <c r="G328" s="3" t="str">
        <f>+FromKM!G326</f>
        <v>M</v>
      </c>
      <c r="K328" s="17"/>
    </row>
    <row r="329" spans="1:11" x14ac:dyDescent="0.3">
      <c r="A329" s="32">
        <f t="shared" si="5"/>
        <v>326</v>
      </c>
      <c r="B329" s="29">
        <f>+FromKM!B327</f>
        <v>121</v>
      </c>
      <c r="C329" s="43" t="str">
        <f>+FromKM!C327</f>
        <v>Rosie</v>
      </c>
      <c r="D329" s="43" t="str">
        <f>+FromKM!D327</f>
        <v>Delgado-Howell</v>
      </c>
      <c r="E329" s="29" t="str">
        <f>+TRIM(FromKM!E327)</f>
        <v>BWT</v>
      </c>
      <c r="F329" t="str">
        <f>+LEFT(FromKM!A327,3)</f>
        <v>U13</v>
      </c>
      <c r="G329" s="3" t="str">
        <f>+FromKM!G327</f>
        <v>F</v>
      </c>
      <c r="K329" s="17"/>
    </row>
    <row r="330" spans="1:11" x14ac:dyDescent="0.3">
      <c r="A330" s="32">
        <f t="shared" si="5"/>
        <v>327</v>
      </c>
      <c r="B330" s="29">
        <f>+FromKM!B328</f>
        <v>135</v>
      </c>
      <c r="C330" s="43" t="str">
        <f>+FromKM!C328</f>
        <v>Isla</v>
      </c>
      <c r="D330" s="43" t="str">
        <f>+FromKM!D328</f>
        <v>Heath</v>
      </c>
      <c r="E330" s="29" t="str">
        <f>+TRIM(FromKM!E328)</f>
        <v>BWT</v>
      </c>
      <c r="F330" t="str">
        <f>+LEFT(FromKM!A328,3)</f>
        <v>U13</v>
      </c>
      <c r="G330" s="3" t="str">
        <f>+FromKM!G328</f>
        <v>F</v>
      </c>
      <c r="K330" s="17"/>
    </row>
    <row r="331" spans="1:11" x14ac:dyDescent="0.3">
      <c r="A331" s="32">
        <f t="shared" si="5"/>
        <v>328</v>
      </c>
      <c r="B331" s="29">
        <f>+FromKM!B329</f>
        <v>132</v>
      </c>
      <c r="C331" s="43" t="str">
        <f>+FromKM!C329</f>
        <v>Amy</v>
      </c>
      <c r="D331" s="43" t="str">
        <f>+FromKM!D329</f>
        <v>Dowle</v>
      </c>
      <c r="E331" s="29" t="str">
        <f>+TRIM(FromKM!E329)</f>
        <v>BWT</v>
      </c>
      <c r="F331" t="str">
        <f>+LEFT(FromKM!A329,3)</f>
        <v>U13</v>
      </c>
      <c r="G331" s="3" t="str">
        <f>+FromKM!G329</f>
        <v>F</v>
      </c>
      <c r="K331" s="17"/>
    </row>
    <row r="332" spans="1:11" x14ac:dyDescent="0.3">
      <c r="A332" s="32">
        <f t="shared" si="5"/>
        <v>329</v>
      </c>
      <c r="B332" s="29">
        <f>+FromKM!B330</f>
        <v>102</v>
      </c>
      <c r="C332" s="43" t="str">
        <f>+FromKM!C330</f>
        <v>Julieana</v>
      </c>
      <c r="D332" s="43" t="str">
        <f>+FromKM!D330</f>
        <v>Walsh</v>
      </c>
      <c r="E332" s="29" t="str">
        <f>+TRIM(FromKM!E330)</f>
        <v>B&amp;H</v>
      </c>
      <c r="F332" t="str">
        <f>+LEFT(FromKM!A330,3)</f>
        <v>U13</v>
      </c>
      <c r="G332" s="3" t="str">
        <f>+FromKM!G330</f>
        <v>F</v>
      </c>
      <c r="K332" s="17"/>
    </row>
    <row r="333" spans="1:11" x14ac:dyDescent="0.3">
      <c r="A333" s="32">
        <f t="shared" si="5"/>
        <v>330</v>
      </c>
      <c r="B333" s="29">
        <f>+FromKM!B331</f>
        <v>123</v>
      </c>
      <c r="C333" s="43" t="str">
        <f>+FromKM!C331</f>
        <v>Angelina</v>
      </c>
      <c r="D333" s="43" t="str">
        <f>+FromKM!D331</f>
        <v>Diacci</v>
      </c>
      <c r="E333" s="29" t="str">
        <f>+TRIM(FromKM!E331)</f>
        <v>B&amp;H</v>
      </c>
      <c r="F333" t="str">
        <f>+LEFT(FromKM!A331,3)</f>
        <v>U13</v>
      </c>
      <c r="G333" s="3" t="str">
        <f>+FromKM!G331</f>
        <v>F</v>
      </c>
      <c r="K333" s="17"/>
    </row>
    <row r="334" spans="1:11" x14ac:dyDescent="0.3">
      <c r="A334" s="32">
        <f t="shared" si="5"/>
        <v>331</v>
      </c>
      <c r="B334" s="29">
        <f>+FromKM!B332</f>
        <v>126</v>
      </c>
      <c r="C334" s="43" t="str">
        <f>+FromKM!C332</f>
        <v>Sophia</v>
      </c>
      <c r="D334" s="43" t="str">
        <f>+FromKM!D332</f>
        <v>Kilburn</v>
      </c>
      <c r="E334" s="29" t="str">
        <f>+TRIM(FromKM!E332)</f>
        <v>B&amp;H</v>
      </c>
      <c r="F334" t="str">
        <f>+LEFT(FromKM!A332,3)</f>
        <v>U13</v>
      </c>
      <c r="G334" s="3" t="str">
        <f>+FromKM!G332</f>
        <v>F</v>
      </c>
      <c r="K334" s="17"/>
    </row>
    <row r="335" spans="1:11" x14ac:dyDescent="0.3">
      <c r="A335" s="32">
        <f t="shared" si="5"/>
        <v>332</v>
      </c>
      <c r="B335" s="29">
        <f>+FromKM!B333</f>
        <v>99</v>
      </c>
      <c r="C335" s="43" t="str">
        <f>+FromKM!C333</f>
        <v>Evie</v>
      </c>
      <c r="D335" s="43" t="str">
        <f>+FromKM!D333</f>
        <v>Murray</v>
      </c>
      <c r="E335" s="29" t="str">
        <f>+TRIM(FromKM!E333)</f>
        <v>B&amp;H</v>
      </c>
      <c r="F335" t="str">
        <f>+LEFT(FromKM!A333,3)</f>
        <v>U13</v>
      </c>
      <c r="G335" s="3" t="str">
        <f>+FromKM!G333</f>
        <v>F</v>
      </c>
      <c r="K335" s="17"/>
    </row>
    <row r="336" spans="1:11" x14ac:dyDescent="0.3">
      <c r="A336" s="32">
        <f t="shared" si="5"/>
        <v>333</v>
      </c>
      <c r="B336" s="29">
        <f>+FromKM!B334</f>
        <v>115</v>
      </c>
      <c r="C336" s="43" t="str">
        <f>+FromKM!C334</f>
        <v>Lara</v>
      </c>
      <c r="D336" s="43" t="str">
        <f>+FromKM!D334</f>
        <v>Cox</v>
      </c>
      <c r="E336" s="29" t="str">
        <f>+TRIM(FromKM!E334)</f>
        <v>B&amp;H</v>
      </c>
      <c r="F336" t="str">
        <f>+LEFT(FromKM!A334,3)</f>
        <v>U13</v>
      </c>
      <c r="G336" s="3" t="str">
        <f>+FromKM!G334</f>
        <v>F</v>
      </c>
      <c r="K336" s="17"/>
    </row>
    <row r="337" spans="1:11" x14ac:dyDescent="0.3">
      <c r="A337" s="32">
        <f t="shared" si="5"/>
        <v>334</v>
      </c>
      <c r="B337" s="29">
        <f>+FromKM!B335</f>
        <v>120</v>
      </c>
      <c r="C337" s="43" t="str">
        <f>+FromKM!C335</f>
        <v>Naomi</v>
      </c>
      <c r="D337" s="43" t="str">
        <f>+FromKM!D335</f>
        <v>Crittenden</v>
      </c>
      <c r="E337" s="29" t="str">
        <f>+TRIM(FromKM!E335)</f>
        <v>B&amp;H</v>
      </c>
      <c r="F337" t="str">
        <f>+LEFT(FromKM!A335,3)</f>
        <v>U13</v>
      </c>
      <c r="G337" s="3" t="str">
        <f>+FromKM!G335</f>
        <v>F</v>
      </c>
      <c r="K337" s="17"/>
    </row>
    <row r="338" spans="1:11" x14ac:dyDescent="0.3">
      <c r="A338" s="32">
        <f t="shared" si="5"/>
        <v>335</v>
      </c>
      <c r="B338" s="29">
        <f>+FromKM!B336</f>
        <v>101</v>
      </c>
      <c r="C338" s="43" t="str">
        <f>+FromKM!C336</f>
        <v>Mia</v>
      </c>
      <c r="D338" s="43" t="str">
        <f>+FromKM!D336</f>
        <v>Potton</v>
      </c>
      <c r="E338" s="29" t="str">
        <f>+TRIM(FromKM!E336)</f>
        <v>B&amp;H</v>
      </c>
      <c r="F338" t="str">
        <f>+LEFT(FromKM!A336,3)</f>
        <v>U13</v>
      </c>
      <c r="G338" s="3" t="str">
        <f>+FromKM!G336</f>
        <v>F</v>
      </c>
      <c r="K338" s="17"/>
    </row>
    <row r="339" spans="1:11" x14ac:dyDescent="0.3">
      <c r="A339" s="32">
        <f t="shared" si="5"/>
        <v>336</v>
      </c>
      <c r="B339" s="29">
        <f>+FromKM!B337</f>
        <v>98</v>
      </c>
      <c r="C339" s="43" t="str">
        <f>+FromKM!C337</f>
        <v>Elodie</v>
      </c>
      <c r="D339" s="43" t="str">
        <f>+FromKM!D337</f>
        <v>Clayton</v>
      </c>
      <c r="E339" s="29" t="str">
        <f>+TRIM(FromKM!E337)</f>
        <v>B&amp;H</v>
      </c>
      <c r="F339" t="str">
        <f>+LEFT(FromKM!A337,3)</f>
        <v>U13</v>
      </c>
      <c r="G339" s="3" t="str">
        <f>+FromKM!G337</f>
        <v>F</v>
      </c>
      <c r="K339" s="17"/>
    </row>
    <row r="340" spans="1:11" x14ac:dyDescent="0.3">
      <c r="A340" s="32">
        <f t="shared" si="5"/>
        <v>337</v>
      </c>
      <c r="B340" s="29">
        <f>+FromKM!B338</f>
        <v>116</v>
      </c>
      <c r="C340" s="43" t="str">
        <f>+FromKM!C338</f>
        <v>Kira</v>
      </c>
      <c r="D340" s="43" t="str">
        <f>+FromKM!D338</f>
        <v>Dunford</v>
      </c>
      <c r="E340" s="29" t="str">
        <f>+TRIM(FromKM!E338)</f>
        <v>B&amp;H</v>
      </c>
      <c r="F340" t="str">
        <f>+LEFT(FromKM!A338,3)</f>
        <v>U13</v>
      </c>
      <c r="G340" s="3" t="str">
        <f>+FromKM!G338</f>
        <v>F</v>
      </c>
      <c r="K340" s="17"/>
    </row>
    <row r="341" spans="1:11" x14ac:dyDescent="0.3">
      <c r="A341" s="32">
        <f t="shared" si="5"/>
        <v>338</v>
      </c>
      <c r="B341" s="29">
        <f>+FromKM!B339</f>
        <v>117</v>
      </c>
      <c r="C341" s="43" t="str">
        <f>+FromKM!C339</f>
        <v>Juliana</v>
      </c>
      <c r="D341" s="43" t="str">
        <f>+FromKM!D339</f>
        <v>Christopherson</v>
      </c>
      <c r="E341" s="29" t="str">
        <f>+TRIM(FromKM!E339)</f>
        <v>B&amp;H</v>
      </c>
      <c r="F341" t="str">
        <f>+LEFT(FromKM!A339,3)</f>
        <v>U13</v>
      </c>
      <c r="G341" s="3" t="str">
        <f>+FromKM!G339</f>
        <v>F</v>
      </c>
      <c r="K341" s="17"/>
    </row>
    <row r="342" spans="1:11" x14ac:dyDescent="0.3">
      <c r="A342" s="32">
        <f t="shared" si="5"/>
        <v>339</v>
      </c>
      <c r="B342" s="29">
        <f>+FromKM!B340</f>
        <v>119</v>
      </c>
      <c r="C342" s="43" t="str">
        <f>+FromKM!C340</f>
        <v>Isabella</v>
      </c>
      <c r="D342" s="43" t="str">
        <f>+FromKM!D340</f>
        <v>paulson-Jones</v>
      </c>
      <c r="E342" s="29" t="str">
        <f>+TRIM(FromKM!E340)</f>
        <v>PHX</v>
      </c>
      <c r="F342" t="str">
        <f>+LEFT(FromKM!A340,3)</f>
        <v>U13</v>
      </c>
      <c r="G342" s="3" t="str">
        <f>+FromKM!G340</f>
        <v>F</v>
      </c>
      <c r="K342" s="17"/>
    </row>
    <row r="343" spans="1:11" x14ac:dyDescent="0.3">
      <c r="A343" s="32">
        <f t="shared" si="5"/>
        <v>340</v>
      </c>
      <c r="B343" s="29">
        <f>+FromKM!B341</f>
        <v>100</v>
      </c>
      <c r="C343" s="43" t="str">
        <f>+FromKM!C341</f>
        <v>Katherine</v>
      </c>
      <c r="D343" s="43" t="str">
        <f>+FromKM!D341</f>
        <v>Haslip</v>
      </c>
      <c r="E343" s="29" t="str">
        <f>+TRIM(FromKM!E341)</f>
        <v>PHX</v>
      </c>
      <c r="F343" t="str">
        <f>+LEFT(FromKM!A341,3)</f>
        <v>U13</v>
      </c>
      <c r="G343" s="3" t="str">
        <f>+FromKM!G341</f>
        <v>F</v>
      </c>
      <c r="K343" s="17"/>
    </row>
    <row r="344" spans="1:11" x14ac:dyDescent="0.3">
      <c r="A344" s="32">
        <f t="shared" si="5"/>
        <v>341</v>
      </c>
      <c r="B344" s="29">
        <f>+FromKM!B342</f>
        <v>111</v>
      </c>
      <c r="C344" s="43" t="str">
        <f>+FromKM!C342</f>
        <v>Rose</v>
      </c>
      <c r="D344" s="43" t="str">
        <f>+FromKM!D342</f>
        <v>Pemberton</v>
      </c>
      <c r="E344" s="29" t="str">
        <f>+TRIM(FromKM!E342)</f>
        <v>CHI</v>
      </c>
      <c r="F344" t="str">
        <f>+LEFT(FromKM!A342,3)</f>
        <v>U13</v>
      </c>
      <c r="G344" s="3" t="str">
        <f>+FromKM!G342</f>
        <v>F</v>
      </c>
      <c r="K344" s="17"/>
    </row>
    <row r="345" spans="1:11" x14ac:dyDescent="0.3">
      <c r="A345" s="32">
        <f t="shared" si="5"/>
        <v>342</v>
      </c>
      <c r="B345" s="29">
        <f>+FromKM!B343</f>
        <v>137</v>
      </c>
      <c r="C345" s="43" t="str">
        <f>+FromKM!C343</f>
        <v>Elodie</v>
      </c>
      <c r="D345" s="43" t="str">
        <f>+FromKM!D343</f>
        <v>Hill</v>
      </c>
      <c r="E345" s="29" t="str">
        <f>+TRIM(FromKM!E343)</f>
        <v>CHI</v>
      </c>
      <c r="F345" t="str">
        <f>+LEFT(FromKM!A343,3)</f>
        <v>U13</v>
      </c>
      <c r="G345" s="3" t="str">
        <f>+FromKM!G343</f>
        <v>F</v>
      </c>
      <c r="K345" s="17"/>
    </row>
    <row r="346" spans="1:11" x14ac:dyDescent="0.3">
      <c r="A346" s="32">
        <f t="shared" si="5"/>
        <v>343</v>
      </c>
      <c r="B346" s="29">
        <f>+FromKM!B344</f>
        <v>136</v>
      </c>
      <c r="C346" s="43" t="str">
        <f>+FromKM!C344</f>
        <v>Iona</v>
      </c>
      <c r="D346" s="43" t="str">
        <f>+FromKM!D344</f>
        <v>Sherwood</v>
      </c>
      <c r="E346" s="29" t="str">
        <f>+TRIM(FromKM!E344)</f>
        <v>CHI</v>
      </c>
      <c r="F346" t="str">
        <f>+LEFT(FromKM!A344,3)</f>
        <v>U13</v>
      </c>
      <c r="G346" s="3" t="str">
        <f>+FromKM!G344</f>
        <v>F</v>
      </c>
      <c r="K346" s="17"/>
    </row>
    <row r="347" spans="1:11" x14ac:dyDescent="0.3">
      <c r="A347" s="32">
        <f t="shared" si="5"/>
        <v>344</v>
      </c>
      <c r="B347" s="29">
        <f>+FromKM!B345</f>
        <v>138</v>
      </c>
      <c r="C347" s="43" t="str">
        <f>+FromKM!C345</f>
        <v>Grace</v>
      </c>
      <c r="D347" s="43" t="str">
        <f>+FromKM!D345</f>
        <v>Howarth</v>
      </c>
      <c r="E347" s="29" t="str">
        <f>+TRIM(FromKM!E345)</f>
        <v>CHI</v>
      </c>
      <c r="F347" t="str">
        <f>+LEFT(FromKM!A345,3)</f>
        <v>U13</v>
      </c>
      <c r="G347" s="3" t="str">
        <f>+FromKM!G345</f>
        <v>F</v>
      </c>
      <c r="K347" s="17"/>
    </row>
    <row r="348" spans="1:11" x14ac:dyDescent="0.3">
      <c r="A348" s="32">
        <f t="shared" si="5"/>
        <v>345</v>
      </c>
      <c r="B348" s="29">
        <f>+FromKM!B346</f>
        <v>139</v>
      </c>
      <c r="C348" s="43" t="str">
        <f>+FromKM!C346</f>
        <v>Molly</v>
      </c>
      <c r="D348" s="43" t="str">
        <f>+FromKM!D346</f>
        <v>Smithers</v>
      </c>
      <c r="E348" s="29" t="str">
        <f>+TRIM(FromKM!E346)</f>
        <v>CHI</v>
      </c>
      <c r="F348" t="str">
        <f>+LEFT(FromKM!A346,3)</f>
        <v>U13</v>
      </c>
      <c r="G348" s="3" t="str">
        <f>+FromKM!G346</f>
        <v>F</v>
      </c>
      <c r="K348" s="17"/>
    </row>
    <row r="349" spans="1:11" x14ac:dyDescent="0.3">
      <c r="A349" s="32">
        <f t="shared" si="5"/>
        <v>346</v>
      </c>
      <c r="B349" s="29">
        <f>+FromKM!B347</f>
        <v>104</v>
      </c>
      <c r="C349" s="43" t="str">
        <f>+FromKM!C347</f>
        <v>Bibi</v>
      </c>
      <c r="D349" s="43" t="str">
        <f>+FromKM!D347</f>
        <v>Webb</v>
      </c>
      <c r="E349" s="29" t="str">
        <f>+TRIM(FromKM!E347)</f>
        <v>CRA</v>
      </c>
      <c r="F349" t="str">
        <f>+LEFT(FromKM!A347,3)</f>
        <v>U13</v>
      </c>
      <c r="G349" s="3" t="str">
        <f>+FromKM!G347</f>
        <v>F</v>
      </c>
      <c r="K349" s="17"/>
    </row>
    <row r="350" spans="1:11" x14ac:dyDescent="0.3">
      <c r="A350" s="32">
        <f t="shared" si="5"/>
        <v>347</v>
      </c>
      <c r="B350" s="29">
        <f>+FromKM!B348</f>
        <v>105</v>
      </c>
      <c r="C350" s="43" t="str">
        <f>+FromKM!C348</f>
        <v>Callie</v>
      </c>
      <c r="D350" s="43" t="str">
        <f>+FromKM!D348</f>
        <v>Goodbourn</v>
      </c>
      <c r="E350" s="29" t="str">
        <f>+TRIM(FromKM!E348)</f>
        <v>CRA</v>
      </c>
      <c r="F350" t="str">
        <f>+LEFT(FromKM!A348,3)</f>
        <v>U13</v>
      </c>
      <c r="G350" s="3" t="str">
        <f>+FromKM!G348</f>
        <v>F</v>
      </c>
      <c r="K350" s="17"/>
    </row>
    <row r="351" spans="1:11" x14ac:dyDescent="0.3">
      <c r="A351" s="32">
        <f t="shared" si="5"/>
        <v>348</v>
      </c>
      <c r="B351" s="29">
        <f>+FromKM!B349</f>
        <v>106</v>
      </c>
      <c r="C351" s="43" t="str">
        <f>+FromKM!C349</f>
        <v>Jennifer</v>
      </c>
      <c r="D351" s="43" t="str">
        <f>+FromKM!D349</f>
        <v>Klein</v>
      </c>
      <c r="E351" s="29" t="str">
        <f>+TRIM(FromKM!E349)</f>
        <v>CRA</v>
      </c>
      <c r="F351" t="str">
        <f>+LEFT(FromKM!A349,3)</f>
        <v>U13</v>
      </c>
      <c r="G351" s="3" t="str">
        <f>+FromKM!G349</f>
        <v>F</v>
      </c>
      <c r="K351" s="17"/>
    </row>
    <row r="352" spans="1:11" x14ac:dyDescent="0.3">
      <c r="A352" s="32">
        <f t="shared" si="5"/>
        <v>349</v>
      </c>
      <c r="B352" s="29">
        <f>+FromKM!B350</f>
        <v>107</v>
      </c>
      <c r="C352" s="43" t="str">
        <f>+FromKM!C350</f>
        <v>Elsie</v>
      </c>
      <c r="D352" s="43" t="str">
        <f>+FromKM!D350</f>
        <v>Whyman</v>
      </c>
      <c r="E352" s="29" t="str">
        <f>+TRIM(FromKM!E350)</f>
        <v>CRA</v>
      </c>
      <c r="F352" t="str">
        <f>+LEFT(FromKM!A350,3)</f>
        <v>U13</v>
      </c>
      <c r="G352" s="3" t="str">
        <f>+FromKM!G350</f>
        <v>F</v>
      </c>
      <c r="K352" s="17"/>
    </row>
    <row r="353" spans="1:11" x14ac:dyDescent="0.3">
      <c r="A353" s="32">
        <f t="shared" si="5"/>
        <v>350</v>
      </c>
      <c r="B353" s="29">
        <f>+FromKM!B351</f>
        <v>134</v>
      </c>
      <c r="C353" s="43" t="str">
        <f>+FromKM!C351</f>
        <v>Leah</v>
      </c>
      <c r="D353" s="43" t="str">
        <f>+FromKM!D351</f>
        <v>Barden</v>
      </c>
      <c r="E353" s="29" t="str">
        <f>+TRIM(FromKM!E351)</f>
        <v>CRA</v>
      </c>
      <c r="F353" t="str">
        <f>+LEFT(FromKM!A351,3)</f>
        <v>U13</v>
      </c>
      <c r="G353" s="3" t="str">
        <f>+FromKM!G351</f>
        <v>F</v>
      </c>
      <c r="K353" s="17"/>
    </row>
    <row r="354" spans="1:11" x14ac:dyDescent="0.3">
      <c r="A354" s="32">
        <f t="shared" si="5"/>
        <v>351</v>
      </c>
      <c r="B354" s="29">
        <f>+FromKM!B352</f>
        <v>108</v>
      </c>
      <c r="C354" s="43" t="str">
        <f>+FromKM!C352</f>
        <v>Raya</v>
      </c>
      <c r="D354" s="43" t="str">
        <f>+FromKM!D352</f>
        <v>Petrova</v>
      </c>
      <c r="E354" s="29" t="str">
        <f>+TRIM(FromKM!E352)</f>
        <v>EAS</v>
      </c>
      <c r="F354" t="str">
        <f>+LEFT(FromKM!A352,3)</f>
        <v>U13</v>
      </c>
      <c r="G354" s="3" t="str">
        <f>+FromKM!G352</f>
        <v>F</v>
      </c>
      <c r="K354" s="17"/>
    </row>
    <row r="355" spans="1:11" x14ac:dyDescent="0.3">
      <c r="A355" s="32">
        <f t="shared" si="5"/>
        <v>352</v>
      </c>
      <c r="B355" s="29">
        <f>+FromKM!B353</f>
        <v>113</v>
      </c>
      <c r="C355" s="43" t="str">
        <f>+FromKM!C353</f>
        <v>Freda</v>
      </c>
      <c r="D355" s="43" t="str">
        <f>+FromKM!D353</f>
        <v>Pearce</v>
      </c>
      <c r="E355" s="29" t="str">
        <f>+TRIM(FromKM!E353)</f>
        <v>EAS</v>
      </c>
      <c r="F355" t="str">
        <f>+LEFT(FromKM!A353,3)</f>
        <v>U13</v>
      </c>
      <c r="G355" s="3" t="str">
        <f>+FromKM!G353</f>
        <v>F</v>
      </c>
      <c r="K355" s="17"/>
    </row>
    <row r="356" spans="1:11" x14ac:dyDescent="0.3">
      <c r="A356" s="32">
        <f t="shared" si="5"/>
        <v>353</v>
      </c>
      <c r="B356" s="29">
        <f>+FromKM!B354</f>
        <v>118</v>
      </c>
      <c r="C356" s="43" t="str">
        <f>+FromKM!C354</f>
        <v>Katherine</v>
      </c>
      <c r="D356" s="43" t="str">
        <f>+FromKM!D354</f>
        <v>Brown</v>
      </c>
      <c r="E356" s="29" t="str">
        <f>+TRIM(FromKM!E354)</f>
        <v>EAS</v>
      </c>
      <c r="F356" t="str">
        <f>+LEFT(FromKM!A354,3)</f>
        <v>U13</v>
      </c>
      <c r="G356" s="3" t="str">
        <f>+FromKM!G354</f>
        <v>F</v>
      </c>
      <c r="K356" s="17"/>
    </row>
    <row r="357" spans="1:11" x14ac:dyDescent="0.3">
      <c r="A357" s="32">
        <f t="shared" si="5"/>
        <v>354</v>
      </c>
      <c r="B357" s="29">
        <f>+FromKM!B355</f>
        <v>124</v>
      </c>
      <c r="C357" s="43" t="str">
        <f>+FromKM!C355</f>
        <v>Lexie</v>
      </c>
      <c r="D357" s="43" t="str">
        <f>+FromKM!D355</f>
        <v>Mclean</v>
      </c>
      <c r="E357" s="29" t="str">
        <f>+TRIM(FromKM!E355)</f>
        <v>EAS</v>
      </c>
      <c r="F357" t="str">
        <f>+LEFT(FromKM!A355,3)</f>
        <v>U13</v>
      </c>
      <c r="G357" s="3" t="str">
        <f>+FromKM!G355</f>
        <v>F</v>
      </c>
      <c r="K357" s="17"/>
    </row>
    <row r="358" spans="1:11" x14ac:dyDescent="0.3">
      <c r="A358" s="32">
        <f t="shared" si="5"/>
        <v>355</v>
      </c>
      <c r="B358" s="29">
        <f>+FromKM!B356</f>
        <v>127</v>
      </c>
      <c r="C358" s="43" t="str">
        <f>+FromKM!C356</f>
        <v>Maylie</v>
      </c>
      <c r="D358" s="43" t="str">
        <f>+FromKM!D356</f>
        <v>Cunningham</v>
      </c>
      <c r="E358" s="29" t="str">
        <f>+TRIM(FromKM!E356)</f>
        <v>HAS</v>
      </c>
      <c r="F358" t="str">
        <f>+LEFT(FromKM!A356,3)</f>
        <v>U13</v>
      </c>
      <c r="G358" s="3" t="str">
        <f>+FromKM!G356</f>
        <v>F</v>
      </c>
      <c r="K358" s="17"/>
    </row>
    <row r="359" spans="1:11" x14ac:dyDescent="0.3">
      <c r="A359" s="32">
        <f t="shared" si="5"/>
        <v>356</v>
      </c>
      <c r="B359" s="29">
        <f>+FromKM!B357</f>
        <v>133</v>
      </c>
      <c r="C359" s="43" t="str">
        <f>+FromKM!C357</f>
        <v>Amy</v>
      </c>
      <c r="D359" s="43" t="str">
        <f>+FromKM!D357</f>
        <v>Hunneman</v>
      </c>
      <c r="E359" s="29" t="str">
        <f>+TRIM(FromKM!E357)</f>
        <v>HAS</v>
      </c>
      <c r="F359" t="str">
        <f>+LEFT(FromKM!A357,3)</f>
        <v>U13</v>
      </c>
      <c r="G359" s="3" t="str">
        <f>+FromKM!G357</f>
        <v>F</v>
      </c>
      <c r="K359" s="17"/>
    </row>
    <row r="360" spans="1:11" x14ac:dyDescent="0.3">
      <c r="A360" s="32">
        <f t="shared" si="5"/>
        <v>357</v>
      </c>
      <c r="B360" s="29">
        <f>+FromKM!B358</f>
        <v>103</v>
      </c>
      <c r="C360" s="43" t="str">
        <f>+FromKM!C358</f>
        <v>Eden</v>
      </c>
      <c r="D360" s="43" t="str">
        <f>+FromKM!D358</f>
        <v>Arnold</v>
      </c>
      <c r="E360" s="29" t="str">
        <f>+TRIM(FromKM!E358)</f>
        <v>HAS</v>
      </c>
      <c r="F360" t="str">
        <f>+LEFT(FromKM!A358,3)</f>
        <v>U13</v>
      </c>
      <c r="G360" s="3" t="str">
        <f>+FromKM!G358</f>
        <v>F</v>
      </c>
      <c r="K360" s="17"/>
    </row>
    <row r="361" spans="1:11" x14ac:dyDescent="0.3">
      <c r="A361" s="32">
        <f t="shared" si="5"/>
        <v>358</v>
      </c>
      <c r="B361" s="29">
        <f>+FromKM!B359</f>
        <v>112</v>
      </c>
      <c r="C361" s="43" t="str">
        <f>+FromKM!C359</f>
        <v>Talia</v>
      </c>
      <c r="D361" s="43" t="str">
        <f>+FromKM!D359</f>
        <v>Davis</v>
      </c>
      <c r="E361" s="29" t="str">
        <f>+TRIM(FromKM!E359)</f>
        <v>HAS</v>
      </c>
      <c r="F361" t="str">
        <f>+LEFT(FromKM!A359,3)</f>
        <v>U13</v>
      </c>
      <c r="G361" s="3" t="str">
        <f>+FromKM!G359</f>
        <v>F</v>
      </c>
      <c r="K361" s="17"/>
    </row>
    <row r="362" spans="1:11" x14ac:dyDescent="0.3">
      <c r="A362" s="32">
        <f t="shared" si="5"/>
        <v>359</v>
      </c>
      <c r="B362" s="29">
        <f>+FromKM!B360</f>
        <v>131</v>
      </c>
      <c r="C362" s="43" t="str">
        <f>+FromKM!C360</f>
        <v>Lily</v>
      </c>
      <c r="D362" s="43" t="str">
        <f>+FromKM!D360</f>
        <v>Clements</v>
      </c>
      <c r="E362" s="29" t="str">
        <f>+TRIM(FromKM!E360)</f>
        <v>HAS</v>
      </c>
      <c r="F362" t="str">
        <f>+LEFT(FromKM!A360,3)</f>
        <v>U13</v>
      </c>
      <c r="G362" s="3" t="str">
        <f>+FromKM!G360</f>
        <v>F</v>
      </c>
      <c r="K362" s="17"/>
    </row>
    <row r="363" spans="1:11" x14ac:dyDescent="0.3">
      <c r="A363" s="32">
        <f t="shared" si="5"/>
        <v>360</v>
      </c>
      <c r="B363" s="29">
        <f>+FromKM!B361</f>
        <v>109</v>
      </c>
      <c r="C363" s="43" t="str">
        <f>+FromKM!C361</f>
        <v>Izzy</v>
      </c>
      <c r="D363" s="43" t="str">
        <f>+FromKM!D361</f>
        <v>Wheeler</v>
      </c>
      <c r="E363" s="29" t="str">
        <f>+TRIM(FromKM!E361)</f>
        <v>HBS</v>
      </c>
      <c r="F363" t="str">
        <f>+LEFT(FromKM!A361,3)</f>
        <v>U13</v>
      </c>
      <c r="G363" s="3" t="str">
        <f>+FromKM!G361</f>
        <v>F</v>
      </c>
      <c r="K363" s="17"/>
    </row>
    <row r="364" spans="1:11" x14ac:dyDescent="0.3">
      <c r="A364" s="32">
        <f t="shared" si="5"/>
        <v>361</v>
      </c>
      <c r="B364" s="29">
        <f>+FromKM!B362</f>
        <v>128</v>
      </c>
      <c r="C364" s="43" t="str">
        <f>+FromKM!C362</f>
        <v>Isabella</v>
      </c>
      <c r="D364" s="43" t="str">
        <f>+FromKM!D362</f>
        <v>Jestico</v>
      </c>
      <c r="E364" s="29" t="str">
        <f>+TRIM(FromKM!E362)</f>
        <v>HBS</v>
      </c>
      <c r="F364" t="str">
        <f>+LEFT(FromKM!A362,3)</f>
        <v>U13</v>
      </c>
      <c r="G364" s="3" t="str">
        <f>+FromKM!G362</f>
        <v>F</v>
      </c>
      <c r="K364" s="17"/>
    </row>
    <row r="365" spans="1:11" x14ac:dyDescent="0.3">
      <c r="A365" s="32">
        <f t="shared" si="5"/>
        <v>362</v>
      </c>
      <c r="B365" s="29">
        <f>+FromKM!B363</f>
        <v>114</v>
      </c>
      <c r="C365" s="43" t="str">
        <f>+FromKM!C363</f>
        <v>Daisy</v>
      </c>
      <c r="D365" s="43" t="str">
        <f>+FromKM!D363</f>
        <v>Welch</v>
      </c>
      <c r="E365" s="29" t="str">
        <f>+TRIM(FromKM!E363)</f>
        <v>HY</v>
      </c>
      <c r="F365" t="str">
        <f>+LEFT(FromKM!A363,3)</f>
        <v>U13</v>
      </c>
      <c r="G365" s="3" t="str">
        <f>+FromKM!G363</f>
        <v>F</v>
      </c>
      <c r="K365" s="17"/>
    </row>
    <row r="366" spans="1:11" x14ac:dyDescent="0.3">
      <c r="A366" s="32">
        <f t="shared" si="5"/>
        <v>363</v>
      </c>
      <c r="B366" s="29">
        <f>+FromKM!B364</f>
        <v>122</v>
      </c>
      <c r="C366" s="43" t="str">
        <f>+FromKM!C364</f>
        <v>Sophia</v>
      </c>
      <c r="D366" s="43" t="str">
        <f>+FromKM!D364</f>
        <v>Collins</v>
      </c>
      <c r="E366" s="29" t="str">
        <f>+TRIM(FromKM!E364)</f>
        <v>HY</v>
      </c>
      <c r="F366" t="str">
        <f>+LEFT(FromKM!A364,3)</f>
        <v>U13</v>
      </c>
      <c r="G366" s="3" t="str">
        <f>+FromKM!G364</f>
        <v>F</v>
      </c>
      <c r="K366" s="17"/>
    </row>
    <row r="367" spans="1:11" x14ac:dyDescent="0.3">
      <c r="A367" s="32">
        <f t="shared" si="5"/>
        <v>364</v>
      </c>
      <c r="B367" s="29">
        <f>+FromKM!B365</f>
        <v>125</v>
      </c>
      <c r="C367" s="43" t="str">
        <f>+FromKM!C365</f>
        <v>Megan</v>
      </c>
      <c r="D367" s="43" t="str">
        <f>+FromKM!D365</f>
        <v>Hopkins-Parry</v>
      </c>
      <c r="E367" s="29" t="str">
        <f>+TRIM(FromKM!E365)</f>
        <v>HY</v>
      </c>
      <c r="F367" t="str">
        <f>+LEFT(FromKM!A365,3)</f>
        <v>U13</v>
      </c>
      <c r="G367" s="3" t="str">
        <f>+FromKM!G365</f>
        <v>F</v>
      </c>
      <c r="K367" s="17"/>
    </row>
    <row r="368" spans="1:11" x14ac:dyDescent="0.3">
      <c r="A368" s="32">
        <f t="shared" si="5"/>
        <v>365</v>
      </c>
      <c r="B368" s="29">
        <f>+FromKM!B366</f>
        <v>110</v>
      </c>
      <c r="C368" s="43" t="str">
        <f>+FromKM!C366</f>
        <v>Florence</v>
      </c>
      <c r="D368" s="43" t="str">
        <f>+FromKM!D366</f>
        <v>Tuesday</v>
      </c>
      <c r="E368" s="29" t="str">
        <f>+TRIM(FromKM!E366)</f>
        <v>LEW</v>
      </c>
      <c r="F368" t="str">
        <f>+LEFT(FromKM!A366,3)</f>
        <v>U13</v>
      </c>
      <c r="G368" s="3" t="str">
        <f>+FromKM!G366</f>
        <v>F</v>
      </c>
      <c r="K368" s="17"/>
    </row>
    <row r="369" spans="1:11" x14ac:dyDescent="0.3">
      <c r="A369" s="32">
        <f t="shared" si="5"/>
        <v>366</v>
      </c>
      <c r="B369" s="29">
        <f>+FromKM!B367</f>
        <v>130</v>
      </c>
      <c r="C369" s="43" t="str">
        <f>+FromKM!C367</f>
        <v>Maddie</v>
      </c>
      <c r="D369" s="43" t="str">
        <f>+FromKM!D367</f>
        <v>Songhurst</v>
      </c>
      <c r="E369" s="29" t="str">
        <f>+TRIM(FromKM!E367)</f>
        <v>SYN</v>
      </c>
      <c r="F369" t="str">
        <f>+LEFT(FromKM!A367,3)</f>
        <v>U13</v>
      </c>
      <c r="G369" s="3" t="str">
        <f>+FromKM!G367</f>
        <v>F</v>
      </c>
      <c r="K369" s="17"/>
    </row>
    <row r="370" spans="1:11" x14ac:dyDescent="0.3">
      <c r="A370" s="32">
        <f t="shared" si="5"/>
        <v>367</v>
      </c>
      <c r="B370" s="29">
        <f>+FromKM!B368</f>
        <v>129</v>
      </c>
      <c r="C370" s="43" t="str">
        <f>+FromKM!C368</f>
        <v>Mylie</v>
      </c>
      <c r="D370" s="43" t="str">
        <f>+FromKM!D368</f>
        <v>Corbett</v>
      </c>
      <c r="E370" s="29" t="str">
        <f>+TRIM(FromKM!E368)</f>
        <v>SYN</v>
      </c>
      <c r="F370" t="str">
        <f>+LEFT(FromKM!A368,3)</f>
        <v>U13</v>
      </c>
      <c r="G370" s="3" t="str">
        <f>+FromKM!G368</f>
        <v>F</v>
      </c>
      <c r="K370" s="17"/>
    </row>
    <row r="371" spans="1:11" x14ac:dyDescent="0.3">
      <c r="A371" s="32">
        <f t="shared" si="5"/>
        <v>368</v>
      </c>
      <c r="B371" s="29">
        <f>+FromKM!B369</f>
        <v>181</v>
      </c>
      <c r="C371" s="43" t="str">
        <f>+FromKM!C369</f>
        <v>James</v>
      </c>
      <c r="D371" s="43" t="str">
        <f>+FromKM!D369</f>
        <v>Polton</v>
      </c>
      <c r="E371" s="29" t="str">
        <f>+TRIM(FromKM!E369)</f>
        <v>BWT</v>
      </c>
      <c r="F371" t="str">
        <f>+LEFT(FromKM!A369,3)</f>
        <v>U15</v>
      </c>
      <c r="G371" s="3" t="str">
        <f>+FromKM!G369</f>
        <v>M</v>
      </c>
      <c r="K371" s="17"/>
    </row>
    <row r="372" spans="1:11" x14ac:dyDescent="0.3">
      <c r="A372" s="32">
        <f t="shared" si="5"/>
        <v>369</v>
      </c>
      <c r="B372" s="29">
        <f>+FromKM!B370</f>
        <v>142</v>
      </c>
      <c r="C372" s="43" t="str">
        <f>+FromKM!C370</f>
        <v>Oliver</v>
      </c>
      <c r="D372" s="43" t="str">
        <f>+FromKM!D370</f>
        <v>Holt</v>
      </c>
      <c r="E372" s="29" t="str">
        <f>+TRIM(FromKM!E370)</f>
        <v>B&amp;H</v>
      </c>
      <c r="F372" t="str">
        <f>+LEFT(FromKM!A370,3)</f>
        <v>U15</v>
      </c>
      <c r="G372" s="3" t="str">
        <f>+FromKM!G370</f>
        <v>M</v>
      </c>
      <c r="K372" s="17"/>
    </row>
    <row r="373" spans="1:11" x14ac:dyDescent="0.3">
      <c r="A373" s="32">
        <f t="shared" si="5"/>
        <v>370</v>
      </c>
      <c r="B373" s="29">
        <f>+FromKM!B371</f>
        <v>147</v>
      </c>
      <c r="C373" s="43" t="str">
        <f>+FromKM!C371</f>
        <v>Finlay</v>
      </c>
      <c r="D373" s="43" t="str">
        <f>+FromKM!D371</f>
        <v>Goodman</v>
      </c>
      <c r="E373" s="29" t="str">
        <f>+TRIM(FromKM!E371)</f>
        <v>B&amp;H</v>
      </c>
      <c r="F373" t="str">
        <f>+LEFT(FromKM!A371,3)</f>
        <v>U15</v>
      </c>
      <c r="G373" s="3" t="str">
        <f>+FromKM!G371</f>
        <v>M</v>
      </c>
      <c r="K373" s="17"/>
    </row>
    <row r="374" spans="1:11" x14ac:dyDescent="0.3">
      <c r="A374" s="32">
        <f t="shared" si="5"/>
        <v>371</v>
      </c>
      <c r="B374" s="29">
        <f>+FromKM!B372</f>
        <v>176</v>
      </c>
      <c r="C374" s="43" t="str">
        <f>+FromKM!C372</f>
        <v>Rory</v>
      </c>
      <c r="D374" s="43" t="str">
        <f>+FromKM!D372</f>
        <v>Monti</v>
      </c>
      <c r="E374" s="29" t="str">
        <f>+TRIM(FromKM!E372)</f>
        <v>B&amp;H</v>
      </c>
      <c r="F374" t="str">
        <f>+LEFT(FromKM!A372,3)</f>
        <v>U15</v>
      </c>
      <c r="G374" s="3" t="str">
        <f>+FromKM!G372</f>
        <v>M</v>
      </c>
      <c r="K374" s="17"/>
    </row>
    <row r="375" spans="1:11" x14ac:dyDescent="0.3">
      <c r="A375" s="32">
        <f t="shared" si="5"/>
        <v>372</v>
      </c>
      <c r="B375" s="29">
        <f>+FromKM!B373</f>
        <v>177</v>
      </c>
      <c r="C375" s="43" t="str">
        <f>+FromKM!C373</f>
        <v>Freddie</v>
      </c>
      <c r="D375" s="43" t="str">
        <f>+FromKM!D373</f>
        <v>Matthews</v>
      </c>
      <c r="E375" s="29" t="str">
        <f>+TRIM(FromKM!E373)</f>
        <v>B&amp;H</v>
      </c>
      <c r="F375" t="str">
        <f>+LEFT(FromKM!A373,3)</f>
        <v>U15</v>
      </c>
      <c r="G375" s="3" t="str">
        <f>+FromKM!G373</f>
        <v>M</v>
      </c>
      <c r="K375" s="17"/>
    </row>
    <row r="376" spans="1:11" x14ac:dyDescent="0.3">
      <c r="A376" s="32">
        <f t="shared" si="5"/>
        <v>373</v>
      </c>
      <c r="B376" s="29">
        <f>+FromKM!B374</f>
        <v>146</v>
      </c>
      <c r="C376" s="43" t="str">
        <f>+FromKM!C374</f>
        <v>Sonny</v>
      </c>
      <c r="D376" s="43" t="str">
        <f>+FromKM!D374</f>
        <v>Ryder</v>
      </c>
      <c r="E376" s="29" t="str">
        <f>+TRIM(FromKM!E374)</f>
        <v>B&amp;H</v>
      </c>
      <c r="F376" t="str">
        <f>+LEFT(FromKM!A374,3)</f>
        <v>U15</v>
      </c>
      <c r="G376" s="3" t="str">
        <f>+FromKM!G374</f>
        <v>M</v>
      </c>
      <c r="K376" s="17"/>
    </row>
    <row r="377" spans="1:11" x14ac:dyDescent="0.3">
      <c r="A377" s="32">
        <f t="shared" si="5"/>
        <v>374</v>
      </c>
      <c r="B377" s="29">
        <f>+FromKM!B375</f>
        <v>173</v>
      </c>
      <c r="C377" s="43" t="str">
        <f>+FromKM!C375</f>
        <v>Lewis</v>
      </c>
      <c r="D377" s="43" t="str">
        <f>+FromKM!D375</f>
        <v>Kemp</v>
      </c>
      <c r="E377" s="29" t="str">
        <f>+TRIM(FromKM!E375)</f>
        <v>B&amp;H</v>
      </c>
      <c r="F377" t="str">
        <f>+LEFT(FromKM!A375,3)</f>
        <v>U15</v>
      </c>
      <c r="G377" s="3" t="str">
        <f>+FromKM!G375</f>
        <v>M</v>
      </c>
      <c r="K377" s="17"/>
    </row>
    <row r="378" spans="1:11" x14ac:dyDescent="0.3">
      <c r="A378" s="32">
        <f t="shared" si="5"/>
        <v>375</v>
      </c>
      <c r="B378" s="29">
        <f>+FromKM!B376</f>
        <v>141</v>
      </c>
      <c r="C378" s="43" t="str">
        <f>+FromKM!C376</f>
        <v>Rowan</v>
      </c>
      <c r="D378" s="43" t="str">
        <f>+FromKM!D376</f>
        <v>Curtis</v>
      </c>
      <c r="E378" s="29" t="str">
        <f>+TRIM(FromKM!E376)</f>
        <v>B&amp;H</v>
      </c>
      <c r="F378" t="str">
        <f>+LEFT(FromKM!A376,3)</f>
        <v>U15</v>
      </c>
      <c r="G378" s="3" t="str">
        <f>+FromKM!G376</f>
        <v>M</v>
      </c>
      <c r="K378" s="17"/>
    </row>
    <row r="379" spans="1:11" x14ac:dyDescent="0.3">
      <c r="A379" s="32">
        <f t="shared" si="5"/>
        <v>376</v>
      </c>
      <c r="B379" s="29">
        <f>+FromKM!B377</f>
        <v>186</v>
      </c>
      <c r="C379" s="43" t="str">
        <f>+FromKM!C377</f>
        <v>Llouis</v>
      </c>
      <c r="D379" s="43" t="str">
        <f>+FromKM!D377</f>
        <v>Muir</v>
      </c>
      <c r="E379" s="29" t="str">
        <f>+TRIM(FromKM!E377)</f>
        <v>B&amp;H</v>
      </c>
      <c r="F379" t="str">
        <f>+LEFT(FromKM!A377,3)</f>
        <v>U15</v>
      </c>
      <c r="G379" s="3" t="str">
        <f>+FromKM!G377</f>
        <v>M</v>
      </c>
      <c r="K379" s="17"/>
    </row>
    <row r="380" spans="1:11" x14ac:dyDescent="0.3">
      <c r="A380" s="32">
        <f t="shared" si="5"/>
        <v>377</v>
      </c>
      <c r="B380" s="29">
        <f>+FromKM!B378</f>
        <v>153</v>
      </c>
      <c r="C380" s="43" t="str">
        <f>+FromKM!C378</f>
        <v>Freddie-Ray</v>
      </c>
      <c r="D380" s="43" t="str">
        <f>+FromKM!D378</f>
        <v>Vowles</v>
      </c>
      <c r="E380" s="29" t="str">
        <f>+TRIM(FromKM!E378)</f>
        <v>B&amp;H</v>
      </c>
      <c r="F380" t="str">
        <f>+LEFT(FromKM!A378,3)</f>
        <v>U15</v>
      </c>
      <c r="G380" s="3" t="str">
        <f>+FromKM!G378</f>
        <v>M</v>
      </c>
      <c r="K380" s="17"/>
    </row>
    <row r="381" spans="1:11" x14ac:dyDescent="0.3">
      <c r="A381" s="32">
        <f t="shared" si="5"/>
        <v>378</v>
      </c>
      <c r="B381" s="29">
        <f>+FromKM!B379</f>
        <v>143</v>
      </c>
      <c r="C381" s="43" t="str">
        <f>+FromKM!C379</f>
        <v>Thomas</v>
      </c>
      <c r="D381" s="43" t="str">
        <f>+FromKM!D379</f>
        <v>Barnett</v>
      </c>
      <c r="E381" s="29" t="str">
        <f>+TRIM(FromKM!E379)</f>
        <v>B&amp;H</v>
      </c>
      <c r="F381" t="str">
        <f>+LEFT(FromKM!A379,3)</f>
        <v>U15</v>
      </c>
      <c r="G381" s="3" t="str">
        <f>+FromKM!G379</f>
        <v>M</v>
      </c>
      <c r="K381" s="17"/>
    </row>
    <row r="382" spans="1:11" x14ac:dyDescent="0.3">
      <c r="A382" s="32">
        <f t="shared" si="5"/>
        <v>379</v>
      </c>
      <c r="B382" s="52">
        <f>+FromKM!B380</f>
        <v>540</v>
      </c>
      <c r="C382" s="43" t="str">
        <f>+FromKM!C380</f>
        <v xml:space="preserve">John </v>
      </c>
      <c r="D382" s="43" t="str">
        <f>+FromKM!D380</f>
        <v>Clayton</v>
      </c>
      <c r="E382" s="29" t="str">
        <f>+TRIM(FromKM!E380)</f>
        <v>CRA</v>
      </c>
      <c r="F382" t="str">
        <f>+LEFT(FromKM!A380,3)</f>
        <v>U15</v>
      </c>
      <c r="G382" s="3" t="str">
        <f>+FromKM!G380</f>
        <v>M</v>
      </c>
      <c r="K382" s="17"/>
    </row>
    <row r="383" spans="1:11" x14ac:dyDescent="0.3">
      <c r="A383" s="32">
        <f t="shared" si="5"/>
        <v>380</v>
      </c>
      <c r="B383" s="29">
        <f>+FromKM!B381</f>
        <v>140</v>
      </c>
      <c r="C383" s="43" t="str">
        <f>+FromKM!C381</f>
        <v>Jude</v>
      </c>
      <c r="D383" s="43" t="str">
        <f>+FromKM!D381</f>
        <v>Clayton</v>
      </c>
      <c r="E383" s="29" t="str">
        <f>+TRIM(FromKM!E381)</f>
        <v>B&amp;H</v>
      </c>
      <c r="F383" t="str">
        <f>+LEFT(FromKM!A381,3)</f>
        <v>U15</v>
      </c>
      <c r="G383" s="3" t="str">
        <f>+FromKM!G381</f>
        <v>M</v>
      </c>
      <c r="K383" s="17"/>
    </row>
    <row r="384" spans="1:11" x14ac:dyDescent="0.3">
      <c r="A384" s="32">
        <f t="shared" si="5"/>
        <v>381</v>
      </c>
      <c r="B384" s="29">
        <f>+FromKM!B382</f>
        <v>183</v>
      </c>
      <c r="C384" s="43" t="str">
        <f>+FromKM!C382</f>
        <v>Reuben</v>
      </c>
      <c r="D384" s="43" t="str">
        <f>+FromKM!D382</f>
        <v>Omran</v>
      </c>
      <c r="E384" s="29" t="str">
        <f>+TRIM(FromKM!E382)</f>
        <v>B&amp;H</v>
      </c>
      <c r="F384" t="str">
        <f>+LEFT(FromKM!A382,3)</f>
        <v>U15</v>
      </c>
      <c r="G384" s="3" t="str">
        <f>+FromKM!G382</f>
        <v>M</v>
      </c>
      <c r="K384" s="17"/>
    </row>
    <row r="385" spans="1:11" x14ac:dyDescent="0.3">
      <c r="A385" s="32">
        <f t="shared" si="5"/>
        <v>382</v>
      </c>
      <c r="B385" s="29">
        <f>+FromKM!B383</f>
        <v>149</v>
      </c>
      <c r="C385" s="43" t="str">
        <f>+FromKM!C383</f>
        <v>Matthew</v>
      </c>
      <c r="D385" s="43" t="str">
        <f>+FromKM!D383</f>
        <v>Noakes</v>
      </c>
      <c r="E385" s="29" t="str">
        <f>+TRIM(FromKM!E383)</f>
        <v>PHX</v>
      </c>
      <c r="F385" t="str">
        <f>+LEFT(FromKM!A383,3)</f>
        <v>U15</v>
      </c>
      <c r="G385" s="3" t="str">
        <f>+FromKM!G383</f>
        <v>M</v>
      </c>
      <c r="K385" s="17"/>
    </row>
    <row r="386" spans="1:11" x14ac:dyDescent="0.3">
      <c r="A386" s="32">
        <f t="shared" si="5"/>
        <v>383</v>
      </c>
      <c r="B386" s="29">
        <f>+FromKM!B384</f>
        <v>150</v>
      </c>
      <c r="C386" s="43" t="str">
        <f>+FromKM!C384</f>
        <v>Owen</v>
      </c>
      <c r="D386" s="43" t="str">
        <f>+FromKM!D384</f>
        <v>Wallek</v>
      </c>
      <c r="E386" s="29" t="str">
        <f>+TRIM(FromKM!E384)</f>
        <v>PHX</v>
      </c>
      <c r="F386" t="str">
        <f>+LEFT(FromKM!A384,3)</f>
        <v>U15</v>
      </c>
      <c r="G386" s="3" t="str">
        <f>+FromKM!G384</f>
        <v>M</v>
      </c>
      <c r="K386" s="17"/>
    </row>
    <row r="387" spans="1:11" x14ac:dyDescent="0.3">
      <c r="A387" s="32">
        <f t="shared" si="5"/>
        <v>384</v>
      </c>
      <c r="B387" s="29">
        <f>+FromKM!B385</f>
        <v>156</v>
      </c>
      <c r="C387" s="43" t="str">
        <f>+FromKM!C385</f>
        <v>Vincent</v>
      </c>
      <c r="D387" s="43" t="str">
        <f>+FromKM!D385</f>
        <v>Pegley</v>
      </c>
      <c r="E387" s="29" t="str">
        <f>+TRIM(FromKM!E385)</f>
        <v>PHX</v>
      </c>
      <c r="F387" t="str">
        <f>+LEFT(FromKM!A385,3)</f>
        <v>U15</v>
      </c>
      <c r="G387" s="3" t="str">
        <f>+FromKM!G385</f>
        <v>M</v>
      </c>
      <c r="K387" s="17"/>
    </row>
    <row r="388" spans="1:11" x14ac:dyDescent="0.3">
      <c r="A388" s="32">
        <f t="shared" si="5"/>
        <v>385</v>
      </c>
      <c r="B388" s="29">
        <f>+FromKM!B386</f>
        <v>160</v>
      </c>
      <c r="C388" s="43" t="str">
        <f>+FromKM!C386</f>
        <v>Raphael</v>
      </c>
      <c r="D388" s="43" t="str">
        <f>+FromKM!D386</f>
        <v>Reed</v>
      </c>
      <c r="E388" s="29" t="str">
        <f>+TRIM(FromKM!E386)</f>
        <v>PHX</v>
      </c>
      <c r="F388" t="str">
        <f>+LEFT(FromKM!A386,3)</f>
        <v>U15</v>
      </c>
      <c r="G388" s="3" t="str">
        <f>+FromKM!G386</f>
        <v>M</v>
      </c>
      <c r="K388" s="17"/>
    </row>
    <row r="389" spans="1:11" x14ac:dyDescent="0.3">
      <c r="A389" s="32">
        <f t="shared" si="5"/>
        <v>386</v>
      </c>
      <c r="B389" s="29">
        <f>+FromKM!B387</f>
        <v>161</v>
      </c>
      <c r="C389" s="43" t="str">
        <f>+FromKM!C387</f>
        <v>Max</v>
      </c>
      <c r="D389" s="43" t="str">
        <f>+FromKM!D387</f>
        <v>Simpson</v>
      </c>
      <c r="E389" s="29" t="str">
        <f>+TRIM(FromKM!E387)</f>
        <v>PHX</v>
      </c>
      <c r="F389" t="str">
        <f>+LEFT(FromKM!A387,3)</f>
        <v>U15</v>
      </c>
      <c r="G389" s="3" t="str">
        <f>+FromKM!G387</f>
        <v>M</v>
      </c>
      <c r="K389" s="17"/>
    </row>
    <row r="390" spans="1:11" x14ac:dyDescent="0.3">
      <c r="A390" s="32">
        <f t="shared" ref="A390:A453" si="6">+A389+1</f>
        <v>387</v>
      </c>
      <c r="B390" s="29">
        <f>+FromKM!B388</f>
        <v>167</v>
      </c>
      <c r="C390" s="43" t="str">
        <f>+FromKM!C388</f>
        <v>Corbin</v>
      </c>
      <c r="D390" s="43" t="str">
        <f>+FromKM!D388</f>
        <v>Bailey</v>
      </c>
      <c r="E390" s="29" t="str">
        <f>+TRIM(FromKM!E388)</f>
        <v>PHX</v>
      </c>
      <c r="F390" t="str">
        <f>+LEFT(FromKM!A388,3)</f>
        <v>U15</v>
      </c>
      <c r="G390" s="3" t="str">
        <f>+FromKM!G388</f>
        <v>M</v>
      </c>
      <c r="K390" s="17"/>
    </row>
    <row r="391" spans="1:11" x14ac:dyDescent="0.3">
      <c r="A391" s="32">
        <f t="shared" si="6"/>
        <v>388</v>
      </c>
      <c r="B391" s="29">
        <f>+FromKM!B389</f>
        <v>190</v>
      </c>
      <c r="C391" s="43" t="str">
        <f>+FromKM!C389</f>
        <v>Alexander</v>
      </c>
      <c r="D391" s="43" t="str">
        <f>+FromKM!D389</f>
        <v>Cheeseman</v>
      </c>
      <c r="E391" s="29" t="str">
        <f>+TRIM(FromKM!E389)</f>
        <v>PHX</v>
      </c>
      <c r="F391" t="str">
        <f>+LEFT(FromKM!A389,3)</f>
        <v>U15</v>
      </c>
      <c r="G391" s="3" t="str">
        <f>+FromKM!G389</f>
        <v>M</v>
      </c>
      <c r="K391" s="17"/>
    </row>
    <row r="392" spans="1:11" x14ac:dyDescent="0.3">
      <c r="A392" s="32">
        <f t="shared" si="6"/>
        <v>389</v>
      </c>
      <c r="B392" s="29">
        <f>+FromKM!B390</f>
        <v>164</v>
      </c>
      <c r="C392" s="43" t="str">
        <f>+FromKM!C390</f>
        <v>Jamie</v>
      </c>
      <c r="D392" s="43" t="str">
        <f>+FromKM!D390</f>
        <v>Harrison</v>
      </c>
      <c r="E392" s="29" t="str">
        <f>+TRIM(FromKM!E390)</f>
        <v>PHX</v>
      </c>
      <c r="F392" t="str">
        <f>+LEFT(FromKM!A390,3)</f>
        <v>U15</v>
      </c>
      <c r="G392" s="3" t="str">
        <f>+FromKM!G390</f>
        <v>M</v>
      </c>
      <c r="K392" s="17"/>
    </row>
    <row r="393" spans="1:11" x14ac:dyDescent="0.3">
      <c r="A393" s="32">
        <f t="shared" si="6"/>
        <v>390</v>
      </c>
      <c r="B393" s="29">
        <f>+FromKM!B391</f>
        <v>189</v>
      </c>
      <c r="C393" s="43" t="str">
        <f>+FromKM!C391</f>
        <v>Henry</v>
      </c>
      <c r="D393" s="43" t="str">
        <f>+FromKM!D391</f>
        <v>Stenning</v>
      </c>
      <c r="E393" s="29" t="str">
        <f>+TRIM(FromKM!E391)</f>
        <v>PHX</v>
      </c>
      <c r="F393" t="str">
        <f>+LEFT(FromKM!A391,3)</f>
        <v>U15</v>
      </c>
      <c r="G393" s="3" t="str">
        <f>+FromKM!G391</f>
        <v>M</v>
      </c>
      <c r="K393" s="17"/>
    </row>
    <row r="394" spans="1:11" x14ac:dyDescent="0.3">
      <c r="A394" s="32">
        <f t="shared" si="6"/>
        <v>391</v>
      </c>
      <c r="B394" s="29">
        <f>+FromKM!B392</f>
        <v>193</v>
      </c>
      <c r="C394" s="43" t="str">
        <f>+FromKM!C392</f>
        <v>Alessandro</v>
      </c>
      <c r="D394" s="43" t="str">
        <f>+FromKM!D392</f>
        <v>Schmitt</v>
      </c>
      <c r="E394" s="29" t="str">
        <f>+TRIM(FromKM!E392)</f>
        <v>CHI</v>
      </c>
      <c r="F394" t="str">
        <f>+LEFT(FromKM!A392,3)</f>
        <v>U15</v>
      </c>
      <c r="G394" s="3" t="str">
        <f>+FromKM!G392</f>
        <v>M</v>
      </c>
      <c r="K394" s="17"/>
    </row>
    <row r="395" spans="1:11" x14ac:dyDescent="0.3">
      <c r="A395" s="32">
        <f t="shared" si="6"/>
        <v>392</v>
      </c>
      <c r="B395" s="29">
        <f>+FromKM!B393</f>
        <v>194</v>
      </c>
      <c r="C395" s="43" t="str">
        <f>+FromKM!C393</f>
        <v>Sam</v>
      </c>
      <c r="D395" s="43" t="str">
        <f>+FromKM!D393</f>
        <v>Cato</v>
      </c>
      <c r="E395" s="29" t="str">
        <f>+TRIM(FromKM!E393)</f>
        <v>CHI</v>
      </c>
      <c r="F395" t="str">
        <f>+LEFT(FromKM!A393,3)</f>
        <v>U15</v>
      </c>
      <c r="G395" s="3" t="str">
        <f>+FromKM!G393</f>
        <v>M</v>
      </c>
      <c r="K395" s="17"/>
    </row>
    <row r="396" spans="1:11" x14ac:dyDescent="0.3">
      <c r="A396" s="32">
        <f t="shared" si="6"/>
        <v>393</v>
      </c>
      <c r="B396" s="29">
        <f>+FromKM!B394</f>
        <v>171</v>
      </c>
      <c r="C396" s="43" t="str">
        <f>+FromKM!C394</f>
        <v>Noah</v>
      </c>
      <c r="D396" s="43" t="str">
        <f>+FromKM!D394</f>
        <v>Collins</v>
      </c>
      <c r="E396" s="29" t="str">
        <f>+TRIM(FromKM!E394)</f>
        <v>CHI</v>
      </c>
      <c r="F396" t="str">
        <f>+LEFT(FromKM!A394,3)</f>
        <v>U15</v>
      </c>
      <c r="G396" s="3" t="str">
        <f>+FromKM!G394</f>
        <v>M</v>
      </c>
      <c r="K396" s="17"/>
    </row>
    <row r="397" spans="1:11" x14ac:dyDescent="0.3">
      <c r="A397" s="32">
        <f t="shared" si="6"/>
        <v>394</v>
      </c>
      <c r="B397" s="29">
        <f>+FromKM!B395</f>
        <v>170</v>
      </c>
      <c r="C397" s="43" t="str">
        <f>+FromKM!C395</f>
        <v>Ben</v>
      </c>
      <c r="D397" s="43" t="str">
        <f>+FromKM!D395</f>
        <v>Ward</v>
      </c>
      <c r="E397" s="29" t="str">
        <f>+TRIM(FromKM!E395)</f>
        <v>CHI</v>
      </c>
      <c r="F397" t="str">
        <f>+LEFT(FromKM!A395,3)</f>
        <v>U15</v>
      </c>
      <c r="G397" s="3" t="str">
        <f>+FromKM!G395</f>
        <v>M</v>
      </c>
      <c r="K397" s="17"/>
    </row>
    <row r="398" spans="1:11" x14ac:dyDescent="0.3">
      <c r="A398" s="32">
        <f t="shared" si="6"/>
        <v>395</v>
      </c>
      <c r="B398" s="29">
        <f>+FromKM!B396</f>
        <v>195</v>
      </c>
      <c r="C398" s="43" t="str">
        <f>+FromKM!C396</f>
        <v>Monty</v>
      </c>
      <c r="D398" s="43" t="str">
        <f>+FromKM!D396</f>
        <v>Hill</v>
      </c>
      <c r="E398" s="29" t="str">
        <f>+TRIM(FromKM!E396)</f>
        <v>CHI</v>
      </c>
      <c r="F398" t="str">
        <f>+LEFT(FromKM!A396,3)</f>
        <v>U15</v>
      </c>
      <c r="G398" s="3" t="str">
        <f>+FromKM!G396</f>
        <v>M</v>
      </c>
      <c r="K398" s="17"/>
    </row>
    <row r="399" spans="1:11" x14ac:dyDescent="0.3">
      <c r="A399" s="32">
        <f t="shared" si="6"/>
        <v>396</v>
      </c>
      <c r="B399" s="29">
        <f>+FromKM!B397</f>
        <v>196</v>
      </c>
      <c r="C399" s="43" t="str">
        <f>+FromKM!C397</f>
        <v>Josh</v>
      </c>
      <c r="D399" s="43" t="str">
        <f>+FromKM!D397</f>
        <v>Eaton</v>
      </c>
      <c r="E399" s="29" t="str">
        <f>+TRIM(FromKM!E397)</f>
        <v>CHI</v>
      </c>
      <c r="F399" t="str">
        <f>+LEFT(FromKM!A397,3)</f>
        <v>U15</v>
      </c>
      <c r="G399" s="3" t="str">
        <f>+FromKM!G397</f>
        <v>M</v>
      </c>
      <c r="K399" s="17"/>
    </row>
    <row r="400" spans="1:11" x14ac:dyDescent="0.3">
      <c r="A400" s="32">
        <f t="shared" si="6"/>
        <v>397</v>
      </c>
      <c r="B400" s="29">
        <f>+FromKM!B398</f>
        <v>179</v>
      </c>
      <c r="C400" s="43" t="str">
        <f>+FromKM!C398</f>
        <v>Joshua</v>
      </c>
      <c r="D400" s="43" t="str">
        <f>+FromKM!D398</f>
        <v>Dunne</v>
      </c>
      <c r="E400" s="29" t="str">
        <f>+TRIM(FromKM!E398)</f>
        <v>CHI</v>
      </c>
      <c r="F400" t="str">
        <f>+LEFT(FromKM!A398,3)</f>
        <v>U15</v>
      </c>
      <c r="G400" s="3" t="str">
        <f>+FromKM!G398</f>
        <v>M</v>
      </c>
      <c r="K400" s="17"/>
    </row>
    <row r="401" spans="1:11" x14ac:dyDescent="0.3">
      <c r="A401" s="32">
        <f t="shared" si="6"/>
        <v>398</v>
      </c>
      <c r="B401" s="29">
        <f>+FromKM!B399</f>
        <v>151</v>
      </c>
      <c r="C401" s="43" t="str">
        <f>+FromKM!C399</f>
        <v>Samuel</v>
      </c>
      <c r="D401" s="43" t="str">
        <f>+FromKM!D399</f>
        <v>Sprostranov</v>
      </c>
      <c r="E401" s="29" t="str">
        <f>+TRIM(FromKM!E399)</f>
        <v>CRA</v>
      </c>
      <c r="F401" t="str">
        <f>+LEFT(FromKM!A399,3)</f>
        <v>U15</v>
      </c>
      <c r="G401" s="3" t="str">
        <f>+FromKM!G399</f>
        <v>M</v>
      </c>
      <c r="K401" s="17"/>
    </row>
    <row r="402" spans="1:11" x14ac:dyDescent="0.3">
      <c r="A402" s="32">
        <f t="shared" si="6"/>
        <v>399</v>
      </c>
      <c r="B402" s="29">
        <f>+FromKM!B400</f>
        <v>152</v>
      </c>
      <c r="C402" s="43" t="str">
        <f>+FromKM!C400</f>
        <v>Max</v>
      </c>
      <c r="D402" s="43" t="str">
        <f>+FromKM!D400</f>
        <v>Webb</v>
      </c>
      <c r="E402" s="29" t="str">
        <f>+TRIM(FromKM!E400)</f>
        <v>CRA</v>
      </c>
      <c r="F402" t="str">
        <f>+LEFT(FromKM!A400,3)</f>
        <v>U15</v>
      </c>
      <c r="G402" s="3" t="str">
        <f>+FromKM!G400</f>
        <v>M</v>
      </c>
      <c r="K402" s="17"/>
    </row>
    <row r="403" spans="1:11" x14ac:dyDescent="0.3">
      <c r="A403" s="32">
        <f t="shared" si="6"/>
        <v>400</v>
      </c>
      <c r="B403" s="29">
        <f>+FromKM!B401</f>
        <v>166</v>
      </c>
      <c r="C403" s="43" t="str">
        <f>+FromKM!C401</f>
        <v>Samuel</v>
      </c>
      <c r="D403" s="43" t="str">
        <f>+FromKM!D401</f>
        <v>Davis</v>
      </c>
      <c r="E403" s="29" t="str">
        <f>+TRIM(FromKM!E401)</f>
        <v>CRA</v>
      </c>
      <c r="F403" t="str">
        <f>+LEFT(FromKM!A401,3)</f>
        <v>U15</v>
      </c>
      <c r="G403" s="3" t="str">
        <f>+FromKM!G401</f>
        <v>M</v>
      </c>
      <c r="K403" s="17"/>
    </row>
    <row r="404" spans="1:11" x14ac:dyDescent="0.3">
      <c r="A404" s="32">
        <f t="shared" si="6"/>
        <v>401</v>
      </c>
      <c r="B404" s="29">
        <f>+FromKM!B402</f>
        <v>184</v>
      </c>
      <c r="C404" s="43" t="str">
        <f>+FromKM!C402</f>
        <v>Toby</v>
      </c>
      <c r="D404" s="43" t="str">
        <f>+FromKM!D402</f>
        <v>Jenkins</v>
      </c>
      <c r="E404" s="29" t="str">
        <f>+TRIM(FromKM!E402)</f>
        <v>CRA</v>
      </c>
      <c r="F404" t="str">
        <f>+LEFT(FromKM!A402,3)</f>
        <v>U15</v>
      </c>
      <c r="G404" s="3" t="str">
        <f>+FromKM!G402</f>
        <v>M</v>
      </c>
      <c r="K404" s="17"/>
    </row>
    <row r="405" spans="1:11" x14ac:dyDescent="0.3">
      <c r="A405" s="32">
        <f t="shared" si="6"/>
        <v>402</v>
      </c>
      <c r="B405" s="29">
        <f>+FromKM!B403</f>
        <v>165</v>
      </c>
      <c r="C405" s="43" t="str">
        <f>+FromKM!C403</f>
        <v>Ilya</v>
      </c>
      <c r="D405" s="43" t="str">
        <f>+FromKM!D403</f>
        <v>Korchev</v>
      </c>
      <c r="E405" s="29" t="str">
        <f>+TRIM(FromKM!E403)</f>
        <v>EAS</v>
      </c>
      <c r="F405" t="str">
        <f>+LEFT(FromKM!A403,3)</f>
        <v>U15</v>
      </c>
      <c r="G405" s="3" t="str">
        <f>+FromKM!G403</f>
        <v>M</v>
      </c>
      <c r="K405" s="17"/>
    </row>
    <row r="406" spans="1:11" x14ac:dyDescent="0.3">
      <c r="A406" s="32">
        <f t="shared" si="6"/>
        <v>403</v>
      </c>
      <c r="B406" s="29">
        <f>+FromKM!B404</f>
        <v>159</v>
      </c>
      <c r="C406" s="43" t="str">
        <f>+FromKM!C404</f>
        <v>Fintan</v>
      </c>
      <c r="D406" s="43" t="str">
        <f>+FromKM!D404</f>
        <v>Pearce</v>
      </c>
      <c r="E406" s="29" t="str">
        <f>+TRIM(FromKM!E404)</f>
        <v>EAS</v>
      </c>
      <c r="F406" t="str">
        <f>+LEFT(FromKM!A404,3)</f>
        <v>U15</v>
      </c>
      <c r="G406" s="3" t="str">
        <f>+FromKM!G404</f>
        <v>M</v>
      </c>
      <c r="K406" s="17"/>
    </row>
    <row r="407" spans="1:11" x14ac:dyDescent="0.3">
      <c r="A407" s="32">
        <f t="shared" si="6"/>
        <v>404</v>
      </c>
      <c r="B407" s="29">
        <f>+FromKM!B405</f>
        <v>158</v>
      </c>
      <c r="C407" s="43" t="str">
        <f>+FromKM!C405</f>
        <v>Teddy</v>
      </c>
      <c r="D407" s="43" t="str">
        <f>+FromKM!D405</f>
        <v>Jones</v>
      </c>
      <c r="E407" s="29" t="str">
        <f>+TRIM(FromKM!E405)</f>
        <v>EAS</v>
      </c>
      <c r="F407" t="str">
        <f>+LEFT(FromKM!A405,3)</f>
        <v>U13</v>
      </c>
      <c r="G407" s="3" t="str">
        <f>+FromKM!G405</f>
        <v>M</v>
      </c>
      <c r="K407" s="17"/>
    </row>
    <row r="408" spans="1:11" x14ac:dyDescent="0.3">
      <c r="A408" s="32">
        <f t="shared" si="6"/>
        <v>405</v>
      </c>
      <c r="B408" s="29">
        <f>+FromKM!B406</f>
        <v>191</v>
      </c>
      <c r="C408" s="43" t="str">
        <f>+FromKM!C406</f>
        <v>Kaleb</v>
      </c>
      <c r="D408" s="43" t="str">
        <f>+FromKM!D406</f>
        <v>Berhane</v>
      </c>
      <c r="E408" s="29" t="str">
        <f>+TRIM(FromKM!E406)</f>
        <v>EAS</v>
      </c>
      <c r="F408" t="str">
        <f>+LEFT(FromKM!A406,3)</f>
        <v>U15</v>
      </c>
      <c r="G408" s="3" t="str">
        <f>+FromKM!G406</f>
        <v>M</v>
      </c>
      <c r="K408" s="17"/>
    </row>
    <row r="409" spans="1:11" x14ac:dyDescent="0.3">
      <c r="A409" s="32">
        <f t="shared" si="6"/>
        <v>406</v>
      </c>
      <c r="B409" s="29">
        <f>+FromKM!B407</f>
        <v>175</v>
      </c>
      <c r="C409" s="43" t="str">
        <f>+FromKM!C407</f>
        <v>Toby</v>
      </c>
      <c r="D409" s="43" t="str">
        <f>+FromKM!D407</f>
        <v>Booth</v>
      </c>
      <c r="E409" s="29" t="str">
        <f>+TRIM(FromKM!E407)</f>
        <v>HAS</v>
      </c>
      <c r="F409" t="str">
        <f>+LEFT(FromKM!A407,3)</f>
        <v>U15</v>
      </c>
      <c r="G409" s="3" t="str">
        <f>+FromKM!G407</f>
        <v>M</v>
      </c>
      <c r="K409" s="17"/>
    </row>
    <row r="410" spans="1:11" x14ac:dyDescent="0.3">
      <c r="A410" s="32">
        <f t="shared" si="6"/>
        <v>407</v>
      </c>
      <c r="B410" s="29">
        <f>+FromKM!B408</f>
        <v>178</v>
      </c>
      <c r="C410" s="43" t="str">
        <f>+FromKM!C408</f>
        <v>Leighton</v>
      </c>
      <c r="D410" s="43" t="str">
        <f>+FromKM!D408</f>
        <v>Semark</v>
      </c>
      <c r="E410" s="29" t="str">
        <f>+TRIM(FromKM!E408)</f>
        <v>HAS</v>
      </c>
      <c r="F410" t="str">
        <f>+LEFT(FromKM!A408,3)</f>
        <v>U15</v>
      </c>
      <c r="G410" s="3" t="str">
        <f>+FromKM!G408</f>
        <v>M</v>
      </c>
      <c r="K410" s="17"/>
    </row>
    <row r="411" spans="1:11" x14ac:dyDescent="0.3">
      <c r="A411" s="32">
        <f t="shared" si="6"/>
        <v>408</v>
      </c>
      <c r="B411" s="29">
        <f>+FromKM!B409</f>
        <v>192</v>
      </c>
      <c r="C411" s="43" t="str">
        <f>+FromKM!C409</f>
        <v>Nate</v>
      </c>
      <c r="D411" s="43" t="str">
        <f>+FromKM!D409</f>
        <v>Cahill</v>
      </c>
      <c r="E411" s="29" t="str">
        <f>+TRIM(FromKM!E409)</f>
        <v>HAS</v>
      </c>
      <c r="F411" t="str">
        <f>+LEFT(FromKM!A409,3)</f>
        <v>U15</v>
      </c>
      <c r="G411" s="3" t="str">
        <f>+FromKM!G409</f>
        <v>M</v>
      </c>
      <c r="K411" s="17"/>
    </row>
    <row r="412" spans="1:11" x14ac:dyDescent="0.3">
      <c r="A412" s="32">
        <f t="shared" si="6"/>
        <v>409</v>
      </c>
      <c r="B412" s="29">
        <f>+FromKM!B410</f>
        <v>169</v>
      </c>
      <c r="C412" s="43" t="str">
        <f>+FromKM!C410</f>
        <v>Evelyn</v>
      </c>
      <c r="D412" s="43" t="str">
        <f>+FromKM!D410</f>
        <v>Moynihan</v>
      </c>
      <c r="E412" s="29" t="str">
        <f>+TRIM(FromKM!E410)</f>
        <v>HAS</v>
      </c>
      <c r="F412" t="str">
        <f>+LEFT(FromKM!A410,3)</f>
        <v>U15</v>
      </c>
      <c r="G412" s="3" t="str">
        <f>+FromKM!G410</f>
        <v>M</v>
      </c>
      <c r="K412" s="17"/>
    </row>
    <row r="413" spans="1:11" x14ac:dyDescent="0.3">
      <c r="A413" s="32">
        <f t="shared" si="6"/>
        <v>410</v>
      </c>
      <c r="B413" s="29">
        <f>+FromKM!B411</f>
        <v>157</v>
      </c>
      <c r="C413" s="43" t="str">
        <f>+FromKM!C411</f>
        <v>Finlay</v>
      </c>
      <c r="D413" s="43" t="str">
        <f>+FromKM!D411</f>
        <v>Blythe</v>
      </c>
      <c r="E413" s="29" t="str">
        <f>+TRIM(FromKM!E411)</f>
        <v>HHH</v>
      </c>
      <c r="F413" t="str">
        <f>+LEFT(FromKM!A411,3)</f>
        <v>U15</v>
      </c>
      <c r="G413" s="3" t="str">
        <f>+FromKM!G411</f>
        <v>M</v>
      </c>
      <c r="K413" s="17"/>
    </row>
    <row r="414" spans="1:11" x14ac:dyDescent="0.3">
      <c r="A414" s="32">
        <f t="shared" si="6"/>
        <v>411</v>
      </c>
      <c r="B414" s="29">
        <f>+FromKM!B412</f>
        <v>187</v>
      </c>
      <c r="C414" s="43" t="str">
        <f>+FromKM!C412</f>
        <v>Jonathan</v>
      </c>
      <c r="D414" s="43" t="str">
        <f>+FromKM!D412</f>
        <v>Beckett</v>
      </c>
      <c r="E414" s="29" t="str">
        <f>+TRIM(FromKM!E412)</f>
        <v>HHH</v>
      </c>
      <c r="F414" t="str">
        <f>+LEFT(FromKM!A412,3)</f>
        <v>U15</v>
      </c>
      <c r="G414" s="3" t="str">
        <f>+FromKM!G412</f>
        <v>M</v>
      </c>
      <c r="K414" s="17"/>
    </row>
    <row r="415" spans="1:11" x14ac:dyDescent="0.3">
      <c r="A415" s="32">
        <f t="shared" si="6"/>
        <v>412</v>
      </c>
      <c r="B415" s="29">
        <f>+FromKM!B413</f>
        <v>162</v>
      </c>
      <c r="C415" s="43" t="str">
        <f>+FromKM!C413</f>
        <v>Arun</v>
      </c>
      <c r="D415" s="43" t="str">
        <f>+FromKM!D413</f>
        <v>Khursheed</v>
      </c>
      <c r="E415" s="29" t="str">
        <f>+TRIM(FromKM!E413)</f>
        <v>HHH</v>
      </c>
      <c r="F415" t="str">
        <f>+LEFT(FromKM!A413,3)</f>
        <v>U15</v>
      </c>
      <c r="G415" s="3" t="str">
        <f>+FromKM!G413</f>
        <v>M</v>
      </c>
      <c r="K415" s="17"/>
    </row>
    <row r="416" spans="1:11" x14ac:dyDescent="0.3">
      <c r="A416" s="32">
        <f t="shared" si="6"/>
        <v>413</v>
      </c>
      <c r="B416" s="29">
        <f>+FromKM!B414</f>
        <v>148</v>
      </c>
      <c r="C416" s="43" t="str">
        <f>+FromKM!C414</f>
        <v>Thomas</v>
      </c>
      <c r="D416" s="43" t="str">
        <f>+FromKM!D414</f>
        <v>Wood</v>
      </c>
      <c r="E416" s="29" t="str">
        <f>+TRIM(FromKM!E414)</f>
        <v>HBS</v>
      </c>
      <c r="F416" t="str">
        <f>+LEFT(FromKM!A414,3)</f>
        <v>U15</v>
      </c>
      <c r="G416" s="3" t="str">
        <f>+FromKM!G414</f>
        <v>M</v>
      </c>
      <c r="K416" s="17"/>
    </row>
    <row r="417" spans="1:11" x14ac:dyDescent="0.3">
      <c r="A417" s="32">
        <f t="shared" si="6"/>
        <v>414</v>
      </c>
      <c r="B417" s="29">
        <f>+FromKM!B415</f>
        <v>172</v>
      </c>
      <c r="C417" s="43" t="str">
        <f>+FromKM!C415</f>
        <v>Tom</v>
      </c>
      <c r="D417" s="43" t="str">
        <f>+FromKM!D415</f>
        <v>Hays</v>
      </c>
      <c r="E417" s="29" t="str">
        <f>+TRIM(FromKM!E415)</f>
        <v>HBS</v>
      </c>
      <c r="F417" t="str">
        <f>+LEFT(FromKM!A415,3)</f>
        <v>U15</v>
      </c>
      <c r="G417" s="3" t="str">
        <f>+FromKM!G415</f>
        <v>M</v>
      </c>
      <c r="K417" s="17"/>
    </row>
    <row r="418" spans="1:11" x14ac:dyDescent="0.3">
      <c r="A418" s="32">
        <f t="shared" si="6"/>
        <v>415</v>
      </c>
      <c r="B418" s="29">
        <f>+FromKM!B416</f>
        <v>188</v>
      </c>
      <c r="C418" s="43" t="str">
        <f>+FromKM!C416</f>
        <v>Henry</v>
      </c>
      <c r="D418" s="43" t="str">
        <f>+FromKM!D416</f>
        <v>Davison</v>
      </c>
      <c r="E418" s="29" t="str">
        <f>+TRIM(FromKM!E416)</f>
        <v>HBS</v>
      </c>
      <c r="F418" t="str">
        <f>+LEFT(FromKM!A416,3)</f>
        <v>U15</v>
      </c>
      <c r="G418" s="3" t="str">
        <f>+FromKM!G416</f>
        <v>M</v>
      </c>
      <c r="K418" s="17"/>
    </row>
    <row r="419" spans="1:11" x14ac:dyDescent="0.3">
      <c r="A419" s="32">
        <f t="shared" si="6"/>
        <v>416</v>
      </c>
      <c r="B419" s="29">
        <f>+FromKM!B417</f>
        <v>180</v>
      </c>
      <c r="C419" s="43" t="str">
        <f>+FromKM!C417</f>
        <v>Harvey</v>
      </c>
      <c r="D419" s="43" t="str">
        <f>+FromKM!D417</f>
        <v>Perry</v>
      </c>
      <c r="E419" s="29" t="str">
        <f>+TRIM(FromKM!E417)</f>
        <v>LEW</v>
      </c>
      <c r="F419" t="str">
        <f>+LEFT(FromKM!A417,3)</f>
        <v>U15</v>
      </c>
      <c r="G419" s="3" t="str">
        <f>+FromKM!G417</f>
        <v>M</v>
      </c>
      <c r="K419" s="17"/>
    </row>
    <row r="420" spans="1:11" x14ac:dyDescent="0.3">
      <c r="A420" s="32">
        <f t="shared" si="6"/>
        <v>417</v>
      </c>
      <c r="B420" s="29">
        <f>+FromKM!B418</f>
        <v>144</v>
      </c>
      <c r="C420" s="43" t="str">
        <f>+FromKM!C418</f>
        <v>Isaac</v>
      </c>
      <c r="D420" s="43" t="str">
        <f>+FromKM!D418</f>
        <v>Tarafder</v>
      </c>
      <c r="E420" s="29" t="str">
        <f>+TRIM(FromKM!E418)</f>
        <v>LEW</v>
      </c>
      <c r="F420" t="str">
        <f>+LEFT(FromKM!A418,3)</f>
        <v>U15</v>
      </c>
      <c r="G420" s="3" t="str">
        <f>+FromKM!G418</f>
        <v>M</v>
      </c>
      <c r="K420" s="17"/>
    </row>
    <row r="421" spans="1:11" x14ac:dyDescent="0.3">
      <c r="A421" s="32">
        <f t="shared" si="6"/>
        <v>418</v>
      </c>
      <c r="B421" s="29">
        <f>+FromKM!B419</f>
        <v>145</v>
      </c>
      <c r="C421" s="43" t="str">
        <f>+FromKM!C419</f>
        <v>Theo</v>
      </c>
      <c r="D421" s="43" t="str">
        <f>+FromKM!D419</f>
        <v>Tarafder</v>
      </c>
      <c r="E421" s="29" t="str">
        <f>+TRIM(FromKM!E419)</f>
        <v>LEW</v>
      </c>
      <c r="F421" t="str">
        <f>+LEFT(FromKM!A419,3)</f>
        <v>U15</v>
      </c>
      <c r="G421" s="3" t="str">
        <f>+FromKM!G419</f>
        <v>M</v>
      </c>
      <c r="K421" s="17"/>
    </row>
    <row r="422" spans="1:11" x14ac:dyDescent="0.3">
      <c r="A422" s="32">
        <f t="shared" si="6"/>
        <v>419</v>
      </c>
      <c r="B422" s="29">
        <f>+FromKM!B420</f>
        <v>154</v>
      </c>
      <c r="C422" s="43" t="str">
        <f>+FromKM!C420</f>
        <v>Barney</v>
      </c>
      <c r="D422" s="43" t="str">
        <f>+FromKM!D420</f>
        <v>Hastings</v>
      </c>
      <c r="E422" s="29" t="str">
        <f>+TRIM(FromKM!E420)</f>
        <v>LEW</v>
      </c>
      <c r="F422" t="str">
        <f>+LEFT(FromKM!A420,3)</f>
        <v>U15</v>
      </c>
      <c r="G422" s="3" t="str">
        <f>+FromKM!G420</f>
        <v>M</v>
      </c>
      <c r="K422" s="17"/>
    </row>
    <row r="423" spans="1:11" x14ac:dyDescent="0.3">
      <c r="A423" s="32">
        <f t="shared" si="6"/>
        <v>420</v>
      </c>
      <c r="B423" s="29">
        <f>+FromKM!B421</f>
        <v>155</v>
      </c>
      <c r="C423" s="43" t="str">
        <f>+FromKM!C421</f>
        <v>Jack</v>
      </c>
      <c r="D423" s="43" t="str">
        <f>+FromKM!D421</f>
        <v>Cooley</v>
      </c>
      <c r="E423" s="29" t="str">
        <f>+TRIM(FromKM!E421)</f>
        <v>LEW</v>
      </c>
      <c r="F423" t="str">
        <f>+LEFT(FromKM!A421,3)</f>
        <v>U15</v>
      </c>
      <c r="G423" s="3" t="str">
        <f>+FromKM!G421</f>
        <v>M</v>
      </c>
      <c r="K423" s="17"/>
    </row>
    <row r="424" spans="1:11" x14ac:dyDescent="0.3">
      <c r="A424" s="32">
        <f t="shared" si="6"/>
        <v>421</v>
      </c>
      <c r="B424" s="29">
        <f>+FromKM!B422</f>
        <v>163</v>
      </c>
      <c r="C424" s="43" t="str">
        <f>+FromKM!C422</f>
        <v>George</v>
      </c>
      <c r="D424" s="43" t="str">
        <f>+FromKM!D422</f>
        <v>Brooks</v>
      </c>
      <c r="E424" s="29" t="str">
        <f>+TRIM(FromKM!E422)</f>
        <v>LEW</v>
      </c>
      <c r="F424" t="str">
        <f>+LEFT(FromKM!A422,3)</f>
        <v>U15</v>
      </c>
      <c r="G424" s="3" t="str">
        <f>+FromKM!G422</f>
        <v>M</v>
      </c>
      <c r="K424" s="17"/>
    </row>
    <row r="425" spans="1:11" x14ac:dyDescent="0.3">
      <c r="A425" s="32">
        <f t="shared" si="6"/>
        <v>422</v>
      </c>
      <c r="B425" s="29">
        <f>+FromKM!B423</f>
        <v>174</v>
      </c>
      <c r="C425" s="43" t="str">
        <f>+FromKM!C423</f>
        <v>Andrew</v>
      </c>
      <c r="D425" s="43" t="str">
        <f>+FromKM!D423</f>
        <v>Martin</v>
      </c>
      <c r="E425" s="29" t="str">
        <f>+TRIM(FromKM!E423)</f>
        <v>WDH</v>
      </c>
      <c r="F425" t="str">
        <f>+LEFT(FromKM!A423,3)</f>
        <v>U15</v>
      </c>
      <c r="G425" s="3" t="str">
        <f>+FromKM!G423</f>
        <v>M</v>
      </c>
      <c r="K425" s="17"/>
    </row>
    <row r="426" spans="1:11" x14ac:dyDescent="0.3">
      <c r="A426" s="32">
        <f t="shared" si="6"/>
        <v>423</v>
      </c>
      <c r="B426" s="29">
        <f>+FromKM!B424</f>
        <v>182</v>
      </c>
      <c r="C426" s="43" t="str">
        <f>+FromKM!C424</f>
        <v>Fin</v>
      </c>
      <c r="D426" s="43" t="str">
        <f>+FromKM!D424</f>
        <v>Sutcliffe</v>
      </c>
      <c r="E426" s="29" t="str">
        <f>+TRIM(FromKM!E424)</f>
        <v>WDH</v>
      </c>
      <c r="F426" t="str">
        <f>+LEFT(FromKM!A424,3)</f>
        <v>U15</v>
      </c>
      <c r="G426" s="3" t="str">
        <f>+FromKM!G424</f>
        <v>M</v>
      </c>
      <c r="K426" s="17"/>
    </row>
    <row r="427" spans="1:11" x14ac:dyDescent="0.3">
      <c r="A427" s="32">
        <f t="shared" si="6"/>
        <v>424</v>
      </c>
      <c r="B427" s="29">
        <f>+FromKM!B425</f>
        <v>185</v>
      </c>
      <c r="C427" s="43" t="str">
        <f>+FromKM!C425</f>
        <v>Michael</v>
      </c>
      <c r="D427" s="43" t="str">
        <f>+FromKM!D425</f>
        <v>Rowe</v>
      </c>
      <c r="E427" s="29" t="str">
        <f>+TRIM(FromKM!E425)</f>
        <v>WDH</v>
      </c>
      <c r="F427" t="str">
        <f>+LEFT(FromKM!A425,3)</f>
        <v>U15</v>
      </c>
      <c r="G427" s="3" t="str">
        <f>+FromKM!G425</f>
        <v>M</v>
      </c>
      <c r="K427" s="17"/>
    </row>
    <row r="428" spans="1:11" x14ac:dyDescent="0.3">
      <c r="A428" s="32">
        <f t="shared" si="6"/>
        <v>425</v>
      </c>
      <c r="B428" s="29">
        <f>+FromKM!B426</f>
        <v>168</v>
      </c>
      <c r="C428" s="43" t="str">
        <f>+FromKM!C426</f>
        <v>Toby</v>
      </c>
      <c r="D428" s="43" t="str">
        <f>+FromKM!D426</f>
        <v>Johnstone</v>
      </c>
      <c r="E428" s="29" t="str">
        <f>+TRIM(FromKM!E426)</f>
        <v>WDH</v>
      </c>
      <c r="F428" t="str">
        <f>+LEFT(FromKM!A426,3)</f>
        <v>U15</v>
      </c>
      <c r="G428" s="3" t="str">
        <f>+FromKM!G426</f>
        <v>M</v>
      </c>
      <c r="K428" s="17"/>
    </row>
    <row r="429" spans="1:11" x14ac:dyDescent="0.3">
      <c r="A429" s="32">
        <f t="shared" si="6"/>
        <v>426</v>
      </c>
      <c r="B429" s="29">
        <f>+FromKM!B427</f>
        <v>227</v>
      </c>
      <c r="C429" s="43" t="str">
        <f>+FromKM!C427</f>
        <v>Mollie</v>
      </c>
      <c r="D429" s="43" t="str">
        <f>+FromKM!D427</f>
        <v>Garman</v>
      </c>
      <c r="E429" s="29" t="str">
        <f>+TRIM(FromKM!E427)</f>
        <v>BWT</v>
      </c>
      <c r="F429" t="str">
        <f>+LEFT(FromKM!A427,3)</f>
        <v>U15</v>
      </c>
      <c r="G429" s="3" t="str">
        <f>+FromKM!G427</f>
        <v>F</v>
      </c>
      <c r="K429" s="17"/>
    </row>
    <row r="430" spans="1:11" x14ac:dyDescent="0.3">
      <c r="A430" s="32">
        <f t="shared" si="6"/>
        <v>427</v>
      </c>
      <c r="B430" s="29">
        <f>+FromKM!B428</f>
        <v>226</v>
      </c>
      <c r="C430" s="43" t="str">
        <f>+FromKM!C428</f>
        <v>Ella</v>
      </c>
      <c r="D430" s="43" t="str">
        <f>+FromKM!D428</f>
        <v>Perry</v>
      </c>
      <c r="E430" s="29" t="str">
        <f>+TRIM(FromKM!E428)</f>
        <v>BWT</v>
      </c>
      <c r="F430" t="str">
        <f>+LEFT(FromKM!A428,3)</f>
        <v>U15</v>
      </c>
      <c r="G430" s="3" t="str">
        <f>+FromKM!G428</f>
        <v>F</v>
      </c>
      <c r="K430" s="17"/>
    </row>
    <row r="431" spans="1:11" x14ac:dyDescent="0.3">
      <c r="A431" s="32">
        <f t="shared" si="6"/>
        <v>428</v>
      </c>
      <c r="B431" s="29">
        <f>+FromKM!B429</f>
        <v>237</v>
      </c>
      <c r="C431" s="43" t="str">
        <f>+FromKM!C429</f>
        <v>Amelia</v>
      </c>
      <c r="D431" s="43" t="str">
        <f>+FromKM!D429</f>
        <v>Parsons</v>
      </c>
      <c r="E431" s="29" t="str">
        <f>+TRIM(FromKM!E429)</f>
        <v>BWT</v>
      </c>
      <c r="F431" t="str">
        <f>+LEFT(FromKM!A429,3)</f>
        <v>U15</v>
      </c>
      <c r="G431" s="3" t="str">
        <f>+FromKM!G429</f>
        <v>F</v>
      </c>
      <c r="K431" s="17"/>
    </row>
    <row r="432" spans="1:11" x14ac:dyDescent="0.3">
      <c r="A432" s="32">
        <f t="shared" si="6"/>
        <v>429</v>
      </c>
      <c r="B432" s="29">
        <f>+FromKM!B430</f>
        <v>236</v>
      </c>
      <c r="C432" s="43" t="str">
        <f>+FromKM!C430</f>
        <v>Sophie</v>
      </c>
      <c r="D432" s="43" t="str">
        <f>+FromKM!D430</f>
        <v>Elliott</v>
      </c>
      <c r="E432" s="29" t="str">
        <f>+TRIM(FromKM!E430)</f>
        <v>BWT</v>
      </c>
      <c r="F432" t="str">
        <f>+LEFT(FromKM!A430,3)</f>
        <v>U15</v>
      </c>
      <c r="G432" s="3" t="str">
        <f>+FromKM!G430</f>
        <v>F</v>
      </c>
      <c r="K432" s="17"/>
    </row>
    <row r="433" spans="1:11" x14ac:dyDescent="0.3">
      <c r="A433" s="32">
        <f t="shared" si="6"/>
        <v>430</v>
      </c>
      <c r="B433" s="29">
        <f>+FromKM!B431</f>
        <v>222</v>
      </c>
      <c r="C433" s="43" t="str">
        <f>+FromKM!C431</f>
        <v>Isla</v>
      </c>
      <c r="D433" s="43" t="str">
        <f>+FromKM!D431</f>
        <v>Mccarthy</v>
      </c>
      <c r="E433" s="29" t="str">
        <f>+TRIM(FromKM!E431)</f>
        <v>BWT</v>
      </c>
      <c r="F433" t="str">
        <f>+LEFT(FromKM!A431,3)</f>
        <v>U15</v>
      </c>
      <c r="G433" s="3" t="str">
        <f>+FromKM!G431</f>
        <v>F</v>
      </c>
      <c r="K433" s="17"/>
    </row>
    <row r="434" spans="1:11" x14ac:dyDescent="0.3">
      <c r="A434" s="32">
        <f t="shared" si="6"/>
        <v>431</v>
      </c>
      <c r="B434" s="29">
        <f>+FromKM!B432</f>
        <v>218</v>
      </c>
      <c r="C434" s="43" t="str">
        <f>+FromKM!C432</f>
        <v>Dulcie</v>
      </c>
      <c r="D434" s="43" t="str">
        <f>+FromKM!D432</f>
        <v>Yelling</v>
      </c>
      <c r="E434" s="29" t="str">
        <f>+TRIM(FromKM!E432)</f>
        <v>B&amp;H</v>
      </c>
      <c r="F434" t="str">
        <f>+LEFT(FromKM!A432,3)</f>
        <v>U15</v>
      </c>
      <c r="G434" s="3" t="str">
        <f>+FromKM!G432</f>
        <v>F</v>
      </c>
      <c r="K434" s="17"/>
    </row>
    <row r="435" spans="1:11" x14ac:dyDescent="0.3">
      <c r="A435" s="32">
        <f t="shared" si="6"/>
        <v>432</v>
      </c>
      <c r="B435" s="29">
        <f>+FromKM!B433</f>
        <v>234</v>
      </c>
      <c r="C435" s="43" t="str">
        <f>+FromKM!C433</f>
        <v>Xanthe</v>
      </c>
      <c r="D435" s="43" t="str">
        <f>+FromKM!D433</f>
        <v>Cox</v>
      </c>
      <c r="E435" s="29" t="str">
        <f>+TRIM(FromKM!E433)</f>
        <v>B&amp;H</v>
      </c>
      <c r="F435" t="str">
        <f>+LEFT(FromKM!A433,3)</f>
        <v>U15</v>
      </c>
      <c r="G435" s="3" t="str">
        <f>+FromKM!G433</f>
        <v>F</v>
      </c>
      <c r="K435" s="17"/>
    </row>
    <row r="436" spans="1:11" x14ac:dyDescent="0.3">
      <c r="A436" s="32">
        <f t="shared" si="6"/>
        <v>433</v>
      </c>
      <c r="B436" s="29">
        <f>+FromKM!B434</f>
        <v>228</v>
      </c>
      <c r="C436" s="43" t="str">
        <f>+FromKM!C434</f>
        <v>Marnie</v>
      </c>
      <c r="D436" s="43" t="str">
        <f>+FromKM!D434</f>
        <v>Butler</v>
      </c>
      <c r="E436" s="29" t="str">
        <f>+TRIM(FromKM!E434)</f>
        <v>B&amp;H</v>
      </c>
      <c r="F436" t="str">
        <f>+LEFT(FromKM!A434,3)</f>
        <v>U15</v>
      </c>
      <c r="G436" s="3" t="str">
        <f>+FromKM!G434</f>
        <v>F</v>
      </c>
      <c r="K436" s="17"/>
    </row>
    <row r="437" spans="1:11" x14ac:dyDescent="0.3">
      <c r="A437" s="32">
        <f t="shared" si="6"/>
        <v>434</v>
      </c>
      <c r="B437" s="29">
        <f>+FromKM!B435</f>
        <v>208</v>
      </c>
      <c r="C437" s="43" t="str">
        <f>+FromKM!C435</f>
        <v>Rosie</v>
      </c>
      <c r="D437" s="43" t="str">
        <f>+FromKM!D435</f>
        <v>Gasson</v>
      </c>
      <c r="E437" s="29" t="str">
        <f>+TRIM(FromKM!E435)</f>
        <v>B&amp;H</v>
      </c>
      <c r="F437" t="str">
        <f>+LEFT(FromKM!A435,3)</f>
        <v>U15</v>
      </c>
      <c r="G437" s="3" t="str">
        <f>+FromKM!G435</f>
        <v>F</v>
      </c>
      <c r="K437" s="17"/>
    </row>
    <row r="438" spans="1:11" x14ac:dyDescent="0.3">
      <c r="A438" s="32">
        <f t="shared" si="6"/>
        <v>435</v>
      </c>
      <c r="B438" s="29">
        <f>+FromKM!B436</f>
        <v>199</v>
      </c>
      <c r="C438" s="43" t="str">
        <f>+FromKM!C436</f>
        <v>Macy</v>
      </c>
      <c r="D438" s="43" t="str">
        <f>+FromKM!D436</f>
        <v>Brooking</v>
      </c>
      <c r="E438" s="29" t="str">
        <f>+TRIM(FromKM!E436)</f>
        <v>B&amp;H</v>
      </c>
      <c r="F438" t="str">
        <f>+LEFT(FromKM!A436,3)</f>
        <v>U15</v>
      </c>
      <c r="G438" s="3" t="str">
        <f>+FromKM!G436</f>
        <v>F</v>
      </c>
      <c r="K438" s="17"/>
    </row>
    <row r="439" spans="1:11" x14ac:dyDescent="0.3">
      <c r="A439" s="32">
        <f t="shared" si="6"/>
        <v>436</v>
      </c>
      <c r="B439" s="29">
        <f>+FromKM!B437</f>
        <v>214</v>
      </c>
      <c r="C439" s="43" t="str">
        <f>+FromKM!C437</f>
        <v>Eleni</v>
      </c>
      <c r="D439" s="43" t="str">
        <f>+FromKM!D437</f>
        <v>Pistolas</v>
      </c>
      <c r="E439" s="29" t="str">
        <f>+TRIM(FromKM!E437)</f>
        <v>B&amp;H</v>
      </c>
      <c r="F439" t="str">
        <f>+LEFT(FromKM!A437,3)</f>
        <v>U15</v>
      </c>
      <c r="G439" s="3" t="str">
        <f>+FromKM!G437</f>
        <v>F</v>
      </c>
      <c r="K439" s="17"/>
    </row>
    <row r="440" spans="1:11" x14ac:dyDescent="0.3">
      <c r="A440" s="32">
        <f t="shared" si="6"/>
        <v>437</v>
      </c>
      <c r="B440" s="29">
        <f>+FromKM!B438</f>
        <v>219</v>
      </c>
      <c r="C440" s="43" t="str">
        <f>+FromKM!C438</f>
        <v>Leily</v>
      </c>
      <c r="D440" s="43" t="str">
        <f>+FromKM!D438</f>
        <v>Saadatzadeh</v>
      </c>
      <c r="E440" s="29" t="str">
        <f>+TRIM(FromKM!E438)</f>
        <v>B&amp;H</v>
      </c>
      <c r="F440" t="str">
        <f>+LEFT(FromKM!A438,3)</f>
        <v>U15</v>
      </c>
      <c r="G440" s="3" t="str">
        <f>+FromKM!G438</f>
        <v>F</v>
      </c>
      <c r="K440" s="17"/>
    </row>
    <row r="441" spans="1:11" x14ac:dyDescent="0.3">
      <c r="A441" s="32">
        <f t="shared" si="6"/>
        <v>438</v>
      </c>
      <c r="B441" s="29">
        <f>+FromKM!B439</f>
        <v>220</v>
      </c>
      <c r="C441" s="43" t="str">
        <f>+FromKM!C439</f>
        <v>Isla</v>
      </c>
      <c r="D441" s="43" t="str">
        <f>+FromKM!D439</f>
        <v>Pursaill</v>
      </c>
      <c r="E441" s="29" t="str">
        <f>+TRIM(FromKM!E439)</f>
        <v>B&amp;H</v>
      </c>
      <c r="F441" t="str">
        <f>+LEFT(FromKM!A439,3)</f>
        <v>U15</v>
      </c>
      <c r="G441" s="3" t="str">
        <f>+FromKM!G439</f>
        <v>F</v>
      </c>
      <c r="K441" s="17"/>
    </row>
    <row r="442" spans="1:11" x14ac:dyDescent="0.3">
      <c r="A442" s="32">
        <f t="shared" si="6"/>
        <v>439</v>
      </c>
      <c r="B442" s="29">
        <f>+FromKM!B440</f>
        <v>197</v>
      </c>
      <c r="C442" s="43" t="str">
        <f>+FromKM!C440</f>
        <v>Imogen</v>
      </c>
      <c r="D442" s="43" t="str">
        <f>+FromKM!D440</f>
        <v>Read</v>
      </c>
      <c r="E442" s="29" t="str">
        <f>+TRIM(FromKM!E440)</f>
        <v>PHX</v>
      </c>
      <c r="F442" t="str">
        <f>+LEFT(FromKM!A440,3)</f>
        <v>U15</v>
      </c>
      <c r="G442" s="3" t="str">
        <f>+FromKM!G440</f>
        <v>F</v>
      </c>
      <c r="K442" s="17"/>
    </row>
    <row r="443" spans="1:11" x14ac:dyDescent="0.3">
      <c r="A443" s="32">
        <f t="shared" si="6"/>
        <v>440</v>
      </c>
      <c r="B443" s="29">
        <f>+FromKM!B441</f>
        <v>212</v>
      </c>
      <c r="C443" s="43" t="str">
        <f>+FromKM!C441</f>
        <v>Esme</v>
      </c>
      <c r="D443" s="43" t="str">
        <f>+FromKM!D441</f>
        <v>Palmer-Malins</v>
      </c>
      <c r="E443" s="29" t="str">
        <f>+TRIM(FromKM!E441)</f>
        <v>PHX</v>
      </c>
      <c r="F443" t="str">
        <f>+LEFT(FromKM!A441,3)</f>
        <v>U15</v>
      </c>
      <c r="G443" s="3" t="str">
        <f>+FromKM!G441</f>
        <v>F</v>
      </c>
      <c r="K443" s="17"/>
    </row>
    <row r="444" spans="1:11" x14ac:dyDescent="0.3">
      <c r="A444" s="32">
        <f t="shared" si="6"/>
        <v>441</v>
      </c>
      <c r="B444" s="29">
        <f>+FromKM!B442</f>
        <v>229</v>
      </c>
      <c r="C444" s="43" t="str">
        <f>+FromKM!C442</f>
        <v>Greta</v>
      </c>
      <c r="D444" s="43" t="str">
        <f>+FromKM!D442</f>
        <v>Hunter</v>
      </c>
      <c r="E444" s="29" t="str">
        <f>+TRIM(FromKM!E442)</f>
        <v>PHX</v>
      </c>
      <c r="F444" t="str">
        <f>+LEFT(FromKM!A442,3)</f>
        <v>U15</v>
      </c>
      <c r="G444" s="3" t="str">
        <f>+FromKM!G442</f>
        <v>F</v>
      </c>
      <c r="K444" s="17"/>
    </row>
    <row r="445" spans="1:11" x14ac:dyDescent="0.3">
      <c r="A445" s="32">
        <f t="shared" si="6"/>
        <v>442</v>
      </c>
      <c r="B445" s="29">
        <f>+FromKM!B443</f>
        <v>233</v>
      </c>
      <c r="C445" s="43" t="str">
        <f>+FromKM!C443</f>
        <v>Molly</v>
      </c>
      <c r="D445" s="43" t="str">
        <f>+FromKM!D443</f>
        <v>Edwards</v>
      </c>
      <c r="E445" s="29" t="str">
        <f>+TRIM(FromKM!E443)</f>
        <v>PHX</v>
      </c>
      <c r="F445" t="str">
        <f>+LEFT(FromKM!A443,3)</f>
        <v>U15</v>
      </c>
      <c r="G445" s="3" t="str">
        <f>+FromKM!G443</f>
        <v>F</v>
      </c>
      <c r="K445" s="17"/>
    </row>
    <row r="446" spans="1:11" x14ac:dyDescent="0.3">
      <c r="A446" s="32">
        <f t="shared" si="6"/>
        <v>443</v>
      </c>
      <c r="B446" s="29">
        <f>+FromKM!B444</f>
        <v>206</v>
      </c>
      <c r="C446" s="43" t="str">
        <f>+FromKM!C444</f>
        <v>Florence</v>
      </c>
      <c r="D446" s="43" t="str">
        <f>+FromKM!D444</f>
        <v>Ingram</v>
      </c>
      <c r="E446" s="29" t="str">
        <f>+TRIM(FromKM!E444)</f>
        <v>CHI</v>
      </c>
      <c r="F446" t="str">
        <f>+LEFT(FromKM!A444,3)</f>
        <v>U15</v>
      </c>
      <c r="G446" s="3" t="str">
        <f>+FromKM!G444</f>
        <v>F</v>
      </c>
      <c r="K446" s="17"/>
    </row>
    <row r="447" spans="1:11" x14ac:dyDescent="0.3">
      <c r="A447" s="32">
        <f t="shared" si="6"/>
        <v>444</v>
      </c>
      <c r="B447" s="29">
        <f>+FromKM!B445</f>
        <v>211</v>
      </c>
      <c r="C447" s="43" t="str">
        <f>+FromKM!C445</f>
        <v>Ela</v>
      </c>
      <c r="D447" s="43" t="str">
        <f>+FromKM!D445</f>
        <v>Pemberton</v>
      </c>
      <c r="E447" s="29" t="str">
        <f>+TRIM(FromKM!E445)</f>
        <v>CHI</v>
      </c>
      <c r="F447" t="str">
        <f>+LEFT(FromKM!A445,3)</f>
        <v>U15</v>
      </c>
      <c r="G447" s="3" t="str">
        <f>+FromKM!G445</f>
        <v>F</v>
      </c>
      <c r="K447" s="17"/>
    </row>
    <row r="448" spans="1:11" x14ac:dyDescent="0.3">
      <c r="A448" s="32">
        <f t="shared" si="6"/>
        <v>445</v>
      </c>
      <c r="B448" s="29">
        <f>+FromKM!B446</f>
        <v>235</v>
      </c>
      <c r="C448" s="43" t="str">
        <f>+FromKM!C446</f>
        <v>Carrie</v>
      </c>
      <c r="D448" s="43" t="str">
        <f>+FromKM!D446</f>
        <v>Anelay</v>
      </c>
      <c r="E448" s="29" t="str">
        <f>+TRIM(FromKM!E446)</f>
        <v>CHI</v>
      </c>
      <c r="F448" t="str">
        <f>+LEFT(FromKM!A446,3)</f>
        <v>U15</v>
      </c>
      <c r="G448" s="3" t="str">
        <f>+FromKM!G446</f>
        <v>F</v>
      </c>
      <c r="K448" s="17"/>
    </row>
    <row r="449" spans="1:11" x14ac:dyDescent="0.3">
      <c r="A449" s="32">
        <f t="shared" si="6"/>
        <v>446</v>
      </c>
      <c r="B449" s="29">
        <f>+FromKM!B447</f>
        <v>213</v>
      </c>
      <c r="C449" s="43" t="str">
        <f>+FromKM!C447</f>
        <v>Anya</v>
      </c>
      <c r="D449" s="43" t="str">
        <f>+FromKM!D447</f>
        <v>Barrett</v>
      </c>
      <c r="E449" s="29" t="str">
        <f>+TRIM(FromKM!E447)</f>
        <v>CHI</v>
      </c>
      <c r="F449" t="str">
        <f>+LEFT(FromKM!A447,3)</f>
        <v>U15</v>
      </c>
      <c r="G449" s="3" t="str">
        <f>+FromKM!G447</f>
        <v>F</v>
      </c>
      <c r="K449" s="17"/>
    </row>
    <row r="450" spans="1:11" x14ac:dyDescent="0.3">
      <c r="A450" s="32">
        <f t="shared" si="6"/>
        <v>447</v>
      </c>
      <c r="B450" s="29">
        <f>+FromKM!B448</f>
        <v>232</v>
      </c>
      <c r="C450" s="43" t="str">
        <f>+FromKM!C448</f>
        <v>Rihanon</v>
      </c>
      <c r="D450" s="43" t="str">
        <f>+FromKM!D448</f>
        <v>Daniels</v>
      </c>
      <c r="E450" s="29" t="str">
        <f>+TRIM(FromKM!E448)</f>
        <v>CRA</v>
      </c>
      <c r="F450" t="str">
        <f>+LEFT(FromKM!A448,3)</f>
        <v>U15</v>
      </c>
      <c r="G450" s="3" t="str">
        <f>+FromKM!G448</f>
        <v>F</v>
      </c>
      <c r="K450" s="17"/>
    </row>
    <row r="451" spans="1:11" x14ac:dyDescent="0.3">
      <c r="A451" s="32">
        <f t="shared" si="6"/>
        <v>448</v>
      </c>
      <c r="B451" s="29">
        <f>+FromKM!B449</f>
        <v>201</v>
      </c>
      <c r="C451" s="43" t="str">
        <f>+FromKM!C449</f>
        <v>Alice</v>
      </c>
      <c r="D451" s="43" t="str">
        <f>+FromKM!D449</f>
        <v>Cox</v>
      </c>
      <c r="E451" s="29" t="str">
        <f>+TRIM(FromKM!E449)</f>
        <v>CRA</v>
      </c>
      <c r="F451" t="str">
        <f>+LEFT(FromKM!A449,3)</f>
        <v>U15</v>
      </c>
      <c r="G451" s="3" t="str">
        <f>+FromKM!G449</f>
        <v>F</v>
      </c>
      <c r="K451" s="17"/>
    </row>
    <row r="452" spans="1:11" x14ac:dyDescent="0.3">
      <c r="A452" s="32">
        <f t="shared" si="6"/>
        <v>449</v>
      </c>
      <c r="B452" s="29">
        <f>+FromKM!B450</f>
        <v>204</v>
      </c>
      <c r="C452" s="43" t="str">
        <f>+FromKM!C450</f>
        <v>Kirsten</v>
      </c>
      <c r="D452" s="43" t="str">
        <f>+FromKM!D450</f>
        <v>Goodbourn</v>
      </c>
      <c r="E452" s="29" t="str">
        <f>+TRIM(FromKM!E450)</f>
        <v>CRA</v>
      </c>
      <c r="F452" t="str">
        <f>+LEFT(FromKM!A450,3)</f>
        <v>U15</v>
      </c>
      <c r="G452" s="3" t="str">
        <f>+FromKM!G450</f>
        <v>F</v>
      </c>
      <c r="K452" s="17"/>
    </row>
    <row r="453" spans="1:11" x14ac:dyDescent="0.3">
      <c r="A453" s="32">
        <f t="shared" si="6"/>
        <v>450</v>
      </c>
      <c r="B453" s="29">
        <f>+FromKM!B451</f>
        <v>205</v>
      </c>
      <c r="C453" s="43" t="str">
        <f>+FromKM!C451</f>
        <v>Stephanie</v>
      </c>
      <c r="D453" s="43" t="str">
        <f>+FromKM!D451</f>
        <v>Shaw</v>
      </c>
      <c r="E453" s="29" t="str">
        <f>+TRIM(FromKM!E451)</f>
        <v>CRA</v>
      </c>
      <c r="F453" t="str">
        <f>+LEFT(FromKM!A451,3)</f>
        <v>U15</v>
      </c>
      <c r="G453" s="3" t="str">
        <f>+FromKM!G451</f>
        <v>F</v>
      </c>
      <c r="K453" s="17"/>
    </row>
    <row r="454" spans="1:11" x14ac:dyDescent="0.3">
      <c r="A454" s="32">
        <f t="shared" ref="A454:A517" si="7">+A453+1</f>
        <v>451</v>
      </c>
      <c r="B454" s="29">
        <f>+FromKM!B452</f>
        <v>209</v>
      </c>
      <c r="C454" s="43" t="str">
        <f>+FromKM!C452</f>
        <v>Francesca</v>
      </c>
      <c r="D454" s="43" t="str">
        <f>+FromKM!D452</f>
        <v>Bell</v>
      </c>
      <c r="E454" s="29" t="str">
        <f>+TRIM(FromKM!E452)</f>
        <v>CRA</v>
      </c>
      <c r="F454" t="str">
        <f>+LEFT(FromKM!A452,3)</f>
        <v>U15</v>
      </c>
      <c r="G454" s="3" t="str">
        <f>+FromKM!G452</f>
        <v>F</v>
      </c>
      <c r="K454" s="17"/>
    </row>
    <row r="455" spans="1:11" x14ac:dyDescent="0.3">
      <c r="A455" s="32">
        <f t="shared" si="7"/>
        <v>452</v>
      </c>
      <c r="B455" s="29">
        <f>+FromKM!B453</f>
        <v>216</v>
      </c>
      <c r="C455" s="43" t="str">
        <f>+FromKM!C453</f>
        <v>Isabelle</v>
      </c>
      <c r="D455" s="43" t="str">
        <f>+FromKM!D453</f>
        <v>Chappell</v>
      </c>
      <c r="E455" s="29" t="str">
        <f>+TRIM(FromKM!E453)</f>
        <v>EAS</v>
      </c>
      <c r="F455" t="str">
        <f>+LEFT(FromKM!A453,3)</f>
        <v>U15</v>
      </c>
      <c r="G455" s="3" t="str">
        <f>+FromKM!G453</f>
        <v>F</v>
      </c>
      <c r="K455" s="17"/>
    </row>
    <row r="456" spans="1:11" x14ac:dyDescent="0.3">
      <c r="A456" s="32">
        <f t="shared" si="7"/>
        <v>453</v>
      </c>
      <c r="B456" s="29">
        <f>+FromKM!B454</f>
        <v>200</v>
      </c>
      <c r="C456" s="43" t="str">
        <f>+FromKM!C454</f>
        <v>Rae</v>
      </c>
      <c r="D456" s="43" t="str">
        <f>+FromKM!D454</f>
        <v>Le Fay</v>
      </c>
      <c r="E456" s="29" t="str">
        <f>+TRIM(FromKM!E454)</f>
        <v>HAS</v>
      </c>
      <c r="F456" t="str">
        <f>+LEFT(FromKM!A454,3)</f>
        <v>U15</v>
      </c>
      <c r="G456" s="3" t="str">
        <f>+FromKM!G454</f>
        <v>F</v>
      </c>
      <c r="K456" s="17"/>
    </row>
    <row r="457" spans="1:11" x14ac:dyDescent="0.3">
      <c r="A457" s="32">
        <f t="shared" si="7"/>
        <v>454</v>
      </c>
      <c r="B457" s="29">
        <f>+FromKM!B455</f>
        <v>202</v>
      </c>
      <c r="C457" s="43" t="str">
        <f>+FromKM!C455</f>
        <v>Phoebe</v>
      </c>
      <c r="D457" s="43" t="str">
        <f>+FromKM!D455</f>
        <v>Barham</v>
      </c>
      <c r="E457" s="29" t="str">
        <f>+TRIM(FromKM!E455)</f>
        <v>HAS</v>
      </c>
      <c r="F457" t="str">
        <f>+LEFT(FromKM!A455,3)</f>
        <v>U15</v>
      </c>
      <c r="G457" s="3" t="str">
        <f>+FromKM!G455</f>
        <v>F</v>
      </c>
      <c r="K457" s="17"/>
    </row>
    <row r="458" spans="1:11" x14ac:dyDescent="0.3">
      <c r="A458" s="32">
        <f t="shared" si="7"/>
        <v>455</v>
      </c>
      <c r="B458" s="29">
        <f>+FromKM!B456</f>
        <v>215</v>
      </c>
      <c r="C458" s="43" t="str">
        <f>+FromKM!C456</f>
        <v>Rae</v>
      </c>
      <c r="D458" s="43" t="str">
        <f>+FromKM!D456</f>
        <v>Le Fay</v>
      </c>
      <c r="E458" s="29" t="str">
        <f>+TRIM(FromKM!E456)</f>
        <v>HAS</v>
      </c>
      <c r="F458" t="str">
        <f>+LEFT(FromKM!A456,3)</f>
        <v>U15</v>
      </c>
      <c r="G458" s="3" t="str">
        <f>+FromKM!G456</f>
        <v>F</v>
      </c>
      <c r="K458" s="17"/>
    </row>
    <row r="459" spans="1:11" x14ac:dyDescent="0.3">
      <c r="A459" s="32">
        <f t="shared" si="7"/>
        <v>456</v>
      </c>
      <c r="B459" s="29">
        <f>+FromKM!B457</f>
        <v>223</v>
      </c>
      <c r="C459" s="43" t="str">
        <f>+FromKM!C457</f>
        <v>Emily</v>
      </c>
      <c r="D459" s="43" t="str">
        <f>+FromKM!D457</f>
        <v>Olliver</v>
      </c>
      <c r="E459" s="29" t="str">
        <f>+TRIM(FromKM!E457)</f>
        <v>HBS</v>
      </c>
      <c r="F459" t="str">
        <f>+LEFT(FromKM!A457,3)</f>
        <v>U15</v>
      </c>
      <c r="G459" s="3" t="str">
        <f>+FromKM!G457</f>
        <v>F</v>
      </c>
      <c r="K459" s="17"/>
    </row>
    <row r="460" spans="1:11" x14ac:dyDescent="0.3">
      <c r="A460" s="32">
        <f t="shared" si="7"/>
        <v>457</v>
      </c>
      <c r="B460" s="29">
        <f>+FromKM!B458</f>
        <v>198</v>
      </c>
      <c r="C460" s="43" t="str">
        <f>+FromKM!C458</f>
        <v>Ava</v>
      </c>
      <c r="D460" s="43" t="str">
        <f>+FromKM!D458</f>
        <v>James</v>
      </c>
      <c r="E460" s="29" t="str">
        <f>+TRIM(FromKM!E458)</f>
        <v>LEW</v>
      </c>
      <c r="F460" t="str">
        <f>+LEFT(FromKM!A458,3)</f>
        <v>U15</v>
      </c>
      <c r="G460" s="3" t="str">
        <f>+FromKM!G458</f>
        <v>F</v>
      </c>
      <c r="K460" s="17"/>
    </row>
    <row r="461" spans="1:11" x14ac:dyDescent="0.3">
      <c r="A461" s="32">
        <f t="shared" si="7"/>
        <v>458</v>
      </c>
      <c r="B461" s="29">
        <f>+FromKM!B459</f>
        <v>203</v>
      </c>
      <c r="C461" s="43" t="str">
        <f>+FromKM!C459</f>
        <v>Darcy</v>
      </c>
      <c r="D461" s="43" t="str">
        <f>+FromKM!D459</f>
        <v>Pring</v>
      </c>
      <c r="E461" s="29" t="str">
        <f>+TRIM(FromKM!E459)</f>
        <v>LEW</v>
      </c>
      <c r="F461" t="str">
        <f>+LEFT(FromKM!A459,3)</f>
        <v>U15</v>
      </c>
      <c r="G461" s="3" t="str">
        <f>+FromKM!G459</f>
        <v>F</v>
      </c>
      <c r="K461" s="17"/>
    </row>
    <row r="462" spans="1:11" x14ac:dyDescent="0.3">
      <c r="A462" s="32">
        <f t="shared" si="7"/>
        <v>459</v>
      </c>
      <c r="B462" s="29">
        <f>+FromKM!B460</f>
        <v>207</v>
      </c>
      <c r="C462" s="43" t="str">
        <f>+FromKM!C460</f>
        <v>Esme</v>
      </c>
      <c r="D462" s="43" t="str">
        <f>+FromKM!D460</f>
        <v>Stephenson</v>
      </c>
      <c r="E462" s="29" t="str">
        <f>+TRIM(FromKM!E460)</f>
        <v>LEW</v>
      </c>
      <c r="F462" t="str">
        <f>+LEFT(FromKM!A460,3)</f>
        <v>U15</v>
      </c>
      <c r="G462" s="3" t="str">
        <f>+FromKM!G460</f>
        <v>F</v>
      </c>
      <c r="K462" s="17"/>
    </row>
    <row r="463" spans="1:11" x14ac:dyDescent="0.3">
      <c r="A463" s="32">
        <f t="shared" si="7"/>
        <v>460</v>
      </c>
      <c r="B463" s="29">
        <f>+FromKM!B461</f>
        <v>210</v>
      </c>
      <c r="C463" s="43" t="str">
        <f>+FromKM!C461</f>
        <v>Grace</v>
      </c>
      <c r="D463" s="43" t="str">
        <f>+FromKM!D461</f>
        <v>Tuesday</v>
      </c>
      <c r="E463" s="29" t="str">
        <f>+TRIM(FromKM!E461)</f>
        <v>LEW</v>
      </c>
      <c r="F463" t="str">
        <f>+LEFT(FromKM!A461,3)</f>
        <v>U15</v>
      </c>
      <c r="G463" s="3" t="str">
        <f>+FromKM!G461</f>
        <v>F</v>
      </c>
      <c r="K463" s="17"/>
    </row>
    <row r="464" spans="1:11" x14ac:dyDescent="0.3">
      <c r="A464" s="32">
        <f t="shared" si="7"/>
        <v>461</v>
      </c>
      <c r="B464" s="29">
        <f>+FromKM!B462</f>
        <v>217</v>
      </c>
      <c r="C464" s="43" t="str">
        <f>+FromKM!C462</f>
        <v>Emily</v>
      </c>
      <c r="D464" s="43" t="str">
        <f>+FromKM!D462</f>
        <v>Carman</v>
      </c>
      <c r="E464" s="29" t="str">
        <f>+TRIM(FromKM!E462)</f>
        <v>SYN</v>
      </c>
      <c r="F464" t="str">
        <f>+LEFT(FromKM!A462,3)</f>
        <v>U15</v>
      </c>
      <c r="G464" s="3" t="str">
        <f>+FromKM!G462</f>
        <v>F</v>
      </c>
      <c r="K464" s="17"/>
    </row>
    <row r="465" spans="1:11" x14ac:dyDescent="0.3">
      <c r="A465" s="32">
        <f t="shared" si="7"/>
        <v>462</v>
      </c>
      <c r="B465" s="29">
        <f>+FromKM!B463</f>
        <v>221</v>
      </c>
      <c r="C465" s="43" t="str">
        <f>+FromKM!C463</f>
        <v>Sophie</v>
      </c>
      <c r="D465" s="43" t="str">
        <f>+FromKM!D463</f>
        <v>Hobbs</v>
      </c>
      <c r="E465" s="29" t="str">
        <f>+TRIM(FromKM!E463)</f>
        <v>SYN</v>
      </c>
      <c r="F465" t="str">
        <f>+LEFT(FromKM!A463,3)</f>
        <v>U15</v>
      </c>
      <c r="G465" s="3" t="str">
        <f>+FromKM!G463</f>
        <v>F</v>
      </c>
      <c r="K465" s="17"/>
    </row>
    <row r="466" spans="1:11" x14ac:dyDescent="0.3">
      <c r="A466" s="32">
        <f t="shared" si="7"/>
        <v>463</v>
      </c>
      <c r="B466" s="29">
        <f>+FromKM!B464</f>
        <v>230</v>
      </c>
      <c r="C466" s="43" t="str">
        <f>+FromKM!C464</f>
        <v>Lillie</v>
      </c>
      <c r="D466" s="43" t="str">
        <f>+FromKM!D464</f>
        <v>Hellyer</v>
      </c>
      <c r="E466" s="29" t="str">
        <f>+TRIM(FromKM!E464)</f>
        <v>WDH</v>
      </c>
      <c r="F466" t="str">
        <f>+LEFT(FromKM!A464,3)</f>
        <v>U15</v>
      </c>
      <c r="G466" s="3" t="str">
        <f>+FromKM!G464</f>
        <v>F</v>
      </c>
      <c r="K466" s="17"/>
    </row>
    <row r="467" spans="1:11" x14ac:dyDescent="0.3">
      <c r="A467" s="32">
        <f t="shared" si="7"/>
        <v>464</v>
      </c>
      <c r="B467" s="29">
        <f>+FromKM!B465</f>
        <v>231</v>
      </c>
      <c r="C467" s="43" t="str">
        <f>+FromKM!C465</f>
        <v>Laila</v>
      </c>
      <c r="D467" s="43" t="str">
        <f>+FromKM!D465</f>
        <v>Hellyer</v>
      </c>
      <c r="E467" s="29" t="str">
        <f>+TRIM(FromKM!E465)</f>
        <v>WDH</v>
      </c>
      <c r="F467" t="str">
        <f>+LEFT(FromKM!A465,3)</f>
        <v>U15</v>
      </c>
      <c r="G467" s="3" t="str">
        <f>+FromKM!G465</f>
        <v>F</v>
      </c>
      <c r="K467" s="17"/>
    </row>
    <row r="468" spans="1:11" x14ac:dyDescent="0.3">
      <c r="A468" s="32">
        <f t="shared" si="7"/>
        <v>465</v>
      </c>
      <c r="B468" s="29">
        <f>+FromKM!B466</f>
        <v>224</v>
      </c>
      <c r="C468" s="43" t="str">
        <f>+FromKM!C466</f>
        <v>Freya</v>
      </c>
      <c r="D468" s="43" t="str">
        <f>+FromKM!D466</f>
        <v>Lloyd</v>
      </c>
      <c r="E468" s="29" t="str">
        <f>+TRIM(FromKM!E466)</f>
        <v>WDH</v>
      </c>
      <c r="F468" t="str">
        <f>+LEFT(FromKM!A466,3)</f>
        <v>U15</v>
      </c>
      <c r="G468" s="3" t="str">
        <f>+FromKM!G466</f>
        <v>F</v>
      </c>
      <c r="K468" s="17"/>
    </row>
    <row r="469" spans="1:11" x14ac:dyDescent="0.3">
      <c r="A469" s="32">
        <f t="shared" si="7"/>
        <v>466</v>
      </c>
      <c r="B469" s="29">
        <f>+FromKM!B467</f>
        <v>225</v>
      </c>
      <c r="C469" s="43" t="str">
        <f>+FromKM!C467</f>
        <v>Grace</v>
      </c>
      <c r="D469" s="43" t="str">
        <f>+FromKM!D467</f>
        <v>Shearing</v>
      </c>
      <c r="E469" s="29" t="str">
        <f>+TRIM(FromKM!E467)</f>
        <v>WDH</v>
      </c>
      <c r="F469" t="str">
        <f>+LEFT(FromKM!A467,3)</f>
        <v>U15</v>
      </c>
      <c r="G469" s="3" t="str">
        <f>+FromKM!G467</f>
        <v>F</v>
      </c>
      <c r="K469" s="17"/>
    </row>
    <row r="470" spans="1:11" x14ac:dyDescent="0.3">
      <c r="A470" s="32">
        <f t="shared" si="7"/>
        <v>467</v>
      </c>
      <c r="B470" s="29">
        <f>+FromKM!B468</f>
        <v>259</v>
      </c>
      <c r="C470" s="43" t="str">
        <f>+FromKM!C468</f>
        <v>Tom</v>
      </c>
      <c r="D470" s="43" t="str">
        <f>+FromKM!D468</f>
        <v>Hutton</v>
      </c>
      <c r="E470" s="29" t="str">
        <f>+TRIM(FromKM!E468)</f>
        <v>BWT</v>
      </c>
      <c r="F470" t="str">
        <f>+LEFT(FromKM!A468,3)</f>
        <v>U17</v>
      </c>
      <c r="G470" s="3" t="str">
        <f>+FromKM!G468</f>
        <v>M</v>
      </c>
      <c r="K470" s="17"/>
    </row>
    <row r="471" spans="1:11" x14ac:dyDescent="0.3">
      <c r="A471" s="32">
        <f t="shared" si="7"/>
        <v>468</v>
      </c>
      <c r="B471" s="29">
        <f>+FromKM!B469</f>
        <v>251</v>
      </c>
      <c r="C471" s="43" t="str">
        <f>+FromKM!C469</f>
        <v>Reuben</v>
      </c>
      <c r="D471" s="43" t="str">
        <f>+FromKM!D469</f>
        <v>Whitfield</v>
      </c>
      <c r="E471" s="29" t="str">
        <f>+TRIM(FromKM!E469)</f>
        <v>B&amp;H</v>
      </c>
      <c r="F471" t="str">
        <f>+LEFT(FromKM!A469,3)</f>
        <v>U17</v>
      </c>
      <c r="G471" s="3" t="str">
        <f>+FromKM!G469</f>
        <v>M</v>
      </c>
      <c r="K471" s="17"/>
    </row>
    <row r="472" spans="1:11" x14ac:dyDescent="0.3">
      <c r="A472" s="32">
        <f t="shared" si="7"/>
        <v>469</v>
      </c>
      <c r="B472" s="29">
        <f>+FromKM!B470</f>
        <v>260</v>
      </c>
      <c r="C472" s="43" t="str">
        <f>+FromKM!C470</f>
        <v>Kit</v>
      </c>
      <c r="D472" s="43" t="str">
        <f>+FromKM!D470</f>
        <v>Monti</v>
      </c>
      <c r="E472" s="29" t="str">
        <f>+TRIM(FromKM!E470)</f>
        <v>B&amp;H</v>
      </c>
      <c r="F472" t="str">
        <f>+LEFT(FromKM!A470,3)</f>
        <v>U17</v>
      </c>
      <c r="G472" s="3" t="str">
        <f>+FromKM!G470</f>
        <v>M</v>
      </c>
      <c r="K472" s="17"/>
    </row>
    <row r="473" spans="1:11" x14ac:dyDescent="0.3">
      <c r="A473" s="32">
        <f t="shared" si="7"/>
        <v>470</v>
      </c>
      <c r="B473" s="29">
        <f>+FromKM!B471</f>
        <v>256</v>
      </c>
      <c r="C473" s="43" t="str">
        <f>+FromKM!C471</f>
        <v>Henry</v>
      </c>
      <c r="D473" s="43" t="str">
        <f>+FromKM!D471</f>
        <v>Yelling</v>
      </c>
      <c r="E473" s="29" t="str">
        <f>+TRIM(FromKM!E471)</f>
        <v>B&amp;H</v>
      </c>
      <c r="F473" t="str">
        <f>+LEFT(FromKM!A471,3)</f>
        <v>U17</v>
      </c>
      <c r="G473" s="3" t="str">
        <f>+FromKM!G471</f>
        <v>M</v>
      </c>
      <c r="K473" s="17"/>
    </row>
    <row r="474" spans="1:11" x14ac:dyDescent="0.3">
      <c r="A474" s="32">
        <f t="shared" si="7"/>
        <v>471</v>
      </c>
      <c r="B474" s="29">
        <f>+FromKM!B472</f>
        <v>241</v>
      </c>
      <c r="C474" s="43" t="str">
        <f>+FromKM!C472</f>
        <v>Jonathan</v>
      </c>
      <c r="D474" s="43" t="str">
        <f>+FromKM!D472</f>
        <v>Martin</v>
      </c>
      <c r="E474" s="29" t="str">
        <f>+TRIM(FromKM!E472)</f>
        <v>PHX</v>
      </c>
      <c r="F474" t="str">
        <f>+LEFT(FromKM!A472,3)</f>
        <v>U17</v>
      </c>
      <c r="G474" s="3" t="str">
        <f>+FromKM!G472</f>
        <v>M</v>
      </c>
      <c r="K474" s="17"/>
    </row>
    <row r="475" spans="1:11" x14ac:dyDescent="0.3">
      <c r="A475" s="32">
        <f t="shared" si="7"/>
        <v>472</v>
      </c>
      <c r="B475" s="29">
        <f>+FromKM!B473</f>
        <v>262</v>
      </c>
      <c r="C475" s="43" t="str">
        <f>+FromKM!C473</f>
        <v>Ben</v>
      </c>
      <c r="D475" s="43" t="str">
        <f>+FromKM!D473</f>
        <v>Power</v>
      </c>
      <c r="E475" s="29" t="str">
        <f>+TRIM(FromKM!E473)</f>
        <v>PHX</v>
      </c>
      <c r="F475" t="str">
        <f>+LEFT(FromKM!A473,3)</f>
        <v>U17</v>
      </c>
      <c r="G475" s="3" t="str">
        <f>+FromKM!G473</f>
        <v>M</v>
      </c>
      <c r="K475" s="17"/>
    </row>
    <row r="476" spans="1:11" x14ac:dyDescent="0.3">
      <c r="A476" s="32">
        <f t="shared" si="7"/>
        <v>473</v>
      </c>
      <c r="B476" s="29">
        <f>+FromKM!B474</f>
        <v>249</v>
      </c>
      <c r="C476" s="43" t="str">
        <f>+FromKM!C474</f>
        <v>Miles</v>
      </c>
      <c r="D476" s="43" t="str">
        <f>+FromKM!D474</f>
        <v>Waterworth</v>
      </c>
      <c r="E476" s="29" t="str">
        <f>+TRIM(FromKM!E474)</f>
        <v>PHX</v>
      </c>
      <c r="F476" t="str">
        <f>+LEFT(FromKM!A474,3)</f>
        <v>U17</v>
      </c>
      <c r="G476" s="3" t="str">
        <f>+FromKM!G474</f>
        <v>M</v>
      </c>
      <c r="K476" s="17"/>
    </row>
    <row r="477" spans="1:11" x14ac:dyDescent="0.3">
      <c r="A477" s="32">
        <f t="shared" si="7"/>
        <v>474</v>
      </c>
      <c r="B477" s="29">
        <f>+FromKM!B475</f>
        <v>261</v>
      </c>
      <c r="C477" s="43" t="str">
        <f>+FromKM!C475</f>
        <v>Finley</v>
      </c>
      <c r="D477" s="43" t="str">
        <f>+FromKM!D475</f>
        <v>Jones</v>
      </c>
      <c r="E477" s="29" t="str">
        <f>+TRIM(FromKM!E475)</f>
        <v>PHX</v>
      </c>
      <c r="F477" t="str">
        <f>+LEFT(FromKM!A475,3)</f>
        <v>U17</v>
      </c>
      <c r="G477" s="3" t="str">
        <f>+FromKM!G475</f>
        <v>M</v>
      </c>
      <c r="K477" s="17"/>
    </row>
    <row r="478" spans="1:11" x14ac:dyDescent="0.3">
      <c r="A478" s="32">
        <f t="shared" si="7"/>
        <v>475</v>
      </c>
      <c r="B478" s="29">
        <f>+FromKM!B476</f>
        <v>264</v>
      </c>
      <c r="C478" s="43" t="str">
        <f>+FromKM!C476</f>
        <v>Harvey</v>
      </c>
      <c r="D478" s="43" t="str">
        <f>+FromKM!D476</f>
        <v>McGuiness</v>
      </c>
      <c r="E478" s="29" t="str">
        <f>+TRIM(FromKM!E476)</f>
        <v>CHI</v>
      </c>
      <c r="F478" t="str">
        <f>+LEFT(FromKM!A476,3)</f>
        <v>U17</v>
      </c>
      <c r="G478" s="3" t="str">
        <f>+FromKM!G476</f>
        <v>M</v>
      </c>
      <c r="K478" s="17"/>
    </row>
    <row r="479" spans="1:11" x14ac:dyDescent="0.3">
      <c r="A479" s="32">
        <f t="shared" si="7"/>
        <v>476</v>
      </c>
      <c r="B479" s="29">
        <f>+FromKM!B477</f>
        <v>265</v>
      </c>
      <c r="C479" s="43" t="str">
        <f>+FromKM!C477</f>
        <v>Hal</v>
      </c>
      <c r="D479" s="43" t="str">
        <f>+FromKM!D477</f>
        <v>Edgar</v>
      </c>
      <c r="E479" s="29" t="str">
        <f>+TRIM(FromKM!E477)</f>
        <v>CHI</v>
      </c>
      <c r="F479" t="str">
        <f>+LEFT(FromKM!A477,3)</f>
        <v>U17</v>
      </c>
      <c r="G479" s="3" t="str">
        <f>+FromKM!G477</f>
        <v>M</v>
      </c>
      <c r="K479" s="17"/>
    </row>
    <row r="480" spans="1:11" x14ac:dyDescent="0.3">
      <c r="A480" s="32">
        <f t="shared" si="7"/>
        <v>477</v>
      </c>
      <c r="B480" s="29">
        <f>+FromKM!B478</f>
        <v>266</v>
      </c>
      <c r="C480" s="43" t="str">
        <f>+FromKM!C478</f>
        <v>Roberson</v>
      </c>
      <c r="D480" s="43" t="str">
        <f>+FromKM!D478</f>
        <v>Fin</v>
      </c>
      <c r="E480" s="29" t="str">
        <f>+TRIM(FromKM!E478)</f>
        <v>CHI</v>
      </c>
      <c r="F480" t="str">
        <f>+LEFT(FromKM!A478,3)</f>
        <v>U17</v>
      </c>
      <c r="G480" s="3" t="str">
        <f>+FromKM!G478</f>
        <v>M</v>
      </c>
      <c r="K480" s="17"/>
    </row>
    <row r="481" spans="1:11" x14ac:dyDescent="0.3">
      <c r="A481" s="32">
        <f t="shared" si="7"/>
        <v>478</v>
      </c>
      <c r="B481" s="29">
        <f>+FromKM!B479</f>
        <v>244</v>
      </c>
      <c r="C481" s="43" t="str">
        <f>+FromKM!C479</f>
        <v>Luke</v>
      </c>
      <c r="D481" s="43" t="str">
        <f>+FromKM!D479</f>
        <v>Newton</v>
      </c>
      <c r="E481" s="29" t="str">
        <f>+TRIM(FromKM!E479)</f>
        <v>CRA</v>
      </c>
      <c r="F481" t="str">
        <f>+LEFT(FromKM!A479,3)</f>
        <v>U17</v>
      </c>
      <c r="G481" s="3" t="str">
        <f>+FromKM!G479</f>
        <v>M</v>
      </c>
      <c r="K481" s="17"/>
    </row>
    <row r="482" spans="1:11" x14ac:dyDescent="0.3">
      <c r="A482" s="32">
        <f t="shared" si="7"/>
        <v>479</v>
      </c>
      <c r="B482" s="29">
        <f>+FromKM!B480</f>
        <v>246</v>
      </c>
      <c r="C482" s="43" t="str">
        <f>+FromKM!C480</f>
        <v>James</v>
      </c>
      <c r="D482" s="43" t="str">
        <f>+FromKM!D480</f>
        <v>Jewell</v>
      </c>
      <c r="E482" s="29" t="str">
        <f>+TRIM(FromKM!E480)</f>
        <v>EAS</v>
      </c>
      <c r="F482" t="str">
        <f>+LEFT(FromKM!A480,3)</f>
        <v>U17</v>
      </c>
      <c r="G482" s="3" t="str">
        <f>+FromKM!G480</f>
        <v>M</v>
      </c>
      <c r="K482" s="17"/>
    </row>
    <row r="483" spans="1:11" x14ac:dyDescent="0.3">
      <c r="A483" s="32">
        <f t="shared" si="7"/>
        <v>480</v>
      </c>
      <c r="B483" s="29">
        <f>+FromKM!B481</f>
        <v>240</v>
      </c>
      <c r="C483" s="43" t="str">
        <f>+FromKM!C481</f>
        <v>James</v>
      </c>
      <c r="D483" s="43" t="str">
        <f>+FromKM!D481</f>
        <v>Stephen</v>
      </c>
      <c r="E483" s="29" t="str">
        <f>+TRIM(FromKM!E481)</f>
        <v>EAS</v>
      </c>
      <c r="F483" t="str">
        <f>+LEFT(FromKM!A481,3)</f>
        <v>U17</v>
      </c>
      <c r="G483" s="3" t="str">
        <f>+FromKM!G481</f>
        <v>M</v>
      </c>
      <c r="K483" s="17"/>
    </row>
    <row r="484" spans="1:11" x14ac:dyDescent="0.3">
      <c r="A484" s="32">
        <f t="shared" si="7"/>
        <v>481</v>
      </c>
      <c r="B484" s="29">
        <f>+FromKM!B482</f>
        <v>255</v>
      </c>
      <c r="C484" s="43" t="str">
        <f>+FromKM!C482</f>
        <v>Benjamin</v>
      </c>
      <c r="D484" s="43" t="str">
        <f>+FromKM!D482</f>
        <v>Brown</v>
      </c>
      <c r="E484" s="29" t="str">
        <f>+TRIM(FromKM!E482)</f>
        <v>EAS</v>
      </c>
      <c r="F484" t="str">
        <f>+LEFT(FromKM!A482,3)</f>
        <v>U17</v>
      </c>
      <c r="G484" s="3" t="str">
        <f>+FromKM!G482</f>
        <v>M</v>
      </c>
      <c r="K484" s="17"/>
    </row>
    <row r="485" spans="1:11" x14ac:dyDescent="0.3">
      <c r="A485" s="32">
        <f t="shared" si="7"/>
        <v>482</v>
      </c>
      <c r="B485" s="29">
        <f>+FromKM!B483</f>
        <v>243</v>
      </c>
      <c r="C485" s="43" t="str">
        <f>+FromKM!C483</f>
        <v>Samuel</v>
      </c>
      <c r="D485" s="43" t="str">
        <f>+FromKM!D483</f>
        <v>Fernley</v>
      </c>
      <c r="E485" s="29" t="str">
        <f>+TRIM(FromKM!E483)</f>
        <v>HHH</v>
      </c>
      <c r="F485" t="str">
        <f>+LEFT(FromKM!A483,3)</f>
        <v>U17</v>
      </c>
      <c r="G485" s="3" t="str">
        <f>+FromKM!G483</f>
        <v>M</v>
      </c>
      <c r="K485" s="17"/>
    </row>
    <row r="486" spans="1:11" x14ac:dyDescent="0.3">
      <c r="A486" s="32">
        <f t="shared" si="7"/>
        <v>483</v>
      </c>
      <c r="B486" s="29">
        <f>+FromKM!B484</f>
        <v>254</v>
      </c>
      <c r="C486" s="43" t="str">
        <f>+FromKM!C484</f>
        <v>Samuel</v>
      </c>
      <c r="D486" s="43" t="str">
        <f>+FromKM!D484</f>
        <v>Fernley</v>
      </c>
      <c r="E486" s="29" t="str">
        <f>+TRIM(FromKM!E484)</f>
        <v>HHH</v>
      </c>
      <c r="F486" t="str">
        <f>+LEFT(FromKM!A484,3)</f>
        <v>U17</v>
      </c>
      <c r="G486" s="3" t="str">
        <f>+FromKM!G484</f>
        <v>M</v>
      </c>
      <c r="K486" s="17"/>
    </row>
    <row r="487" spans="1:11" x14ac:dyDescent="0.3">
      <c r="A487" s="32">
        <f t="shared" si="7"/>
        <v>484</v>
      </c>
      <c r="B487" s="29">
        <f>+FromKM!B485</f>
        <v>239</v>
      </c>
      <c r="C487" s="43" t="str">
        <f>+FromKM!C485</f>
        <v>Charlie</v>
      </c>
      <c r="D487" s="43" t="str">
        <f>+FromKM!D485</f>
        <v>Ferris</v>
      </c>
      <c r="E487" s="29" t="str">
        <f>+TRIM(FromKM!E485)</f>
        <v>HBS</v>
      </c>
      <c r="F487" t="str">
        <f>+LEFT(FromKM!A485,3)</f>
        <v>U17</v>
      </c>
      <c r="G487" s="3" t="str">
        <f>+FromKM!G485</f>
        <v>M</v>
      </c>
      <c r="K487" s="17"/>
    </row>
    <row r="488" spans="1:11" x14ac:dyDescent="0.3">
      <c r="A488" s="32">
        <f t="shared" si="7"/>
        <v>485</v>
      </c>
      <c r="B488" s="29">
        <f>+FromKM!B486</f>
        <v>258</v>
      </c>
      <c r="C488" s="43" t="str">
        <f>+FromKM!C486</f>
        <v>Ed</v>
      </c>
      <c r="D488" s="43" t="str">
        <f>+FromKM!D486</f>
        <v>Cox</v>
      </c>
      <c r="E488" s="29" t="str">
        <f>+TRIM(FromKM!E486)</f>
        <v>HBS</v>
      </c>
      <c r="F488" t="str">
        <f>+LEFT(FromKM!A486,3)</f>
        <v>U17</v>
      </c>
      <c r="G488" s="3" t="str">
        <f>+FromKM!G486</f>
        <v>M</v>
      </c>
      <c r="K488" s="17"/>
    </row>
    <row r="489" spans="1:11" x14ac:dyDescent="0.3">
      <c r="A489" s="32">
        <f t="shared" si="7"/>
        <v>486</v>
      </c>
      <c r="B489" s="29">
        <f>+FromKM!B487</f>
        <v>242</v>
      </c>
      <c r="C489" s="43" t="str">
        <f>+FromKM!C487</f>
        <v>Callum</v>
      </c>
      <c r="D489" s="43" t="str">
        <f>+FromKM!D487</f>
        <v>Puxty</v>
      </c>
      <c r="E489" s="29" t="str">
        <f>+TRIM(FromKM!E487)</f>
        <v>HY</v>
      </c>
      <c r="F489" t="str">
        <f>+LEFT(FromKM!A487,3)</f>
        <v>U17</v>
      </c>
      <c r="G489" s="3" t="str">
        <f>+FromKM!G487</f>
        <v>M</v>
      </c>
      <c r="K489" s="17"/>
    </row>
    <row r="490" spans="1:11" x14ac:dyDescent="0.3">
      <c r="A490" s="32">
        <f t="shared" si="7"/>
        <v>487</v>
      </c>
      <c r="B490" s="29">
        <f>+FromKM!B488</f>
        <v>238</v>
      </c>
      <c r="C490" s="43" t="str">
        <f>+FromKM!C488</f>
        <v>Archie</v>
      </c>
      <c r="D490" s="43" t="str">
        <f>+FromKM!D488</f>
        <v>Guppy</v>
      </c>
      <c r="E490" s="29" t="str">
        <f>+TRIM(FromKM!E488)</f>
        <v>LEW</v>
      </c>
      <c r="F490" t="str">
        <f>+LEFT(FromKM!A488,3)</f>
        <v>U17</v>
      </c>
      <c r="G490" s="3" t="str">
        <f>+FromKM!G488</f>
        <v>M</v>
      </c>
      <c r="K490" s="17"/>
    </row>
    <row r="491" spans="1:11" x14ac:dyDescent="0.3">
      <c r="A491" s="32">
        <f t="shared" si="7"/>
        <v>488</v>
      </c>
      <c r="B491" s="29">
        <f>+FromKM!B489</f>
        <v>245</v>
      </c>
      <c r="C491" s="43" t="str">
        <f>+FromKM!C489</f>
        <v>Stan</v>
      </c>
      <c r="D491" s="43" t="str">
        <f>+FromKM!D489</f>
        <v>Pendered</v>
      </c>
      <c r="E491" s="29" t="str">
        <f>+TRIM(FromKM!E489)</f>
        <v>LEW</v>
      </c>
      <c r="F491" t="str">
        <f>+LEFT(FromKM!A489,3)</f>
        <v>U17</v>
      </c>
      <c r="G491" s="3" t="str">
        <f>+FromKM!G489</f>
        <v>M</v>
      </c>
      <c r="K491" s="17"/>
    </row>
    <row r="492" spans="1:11" x14ac:dyDescent="0.3">
      <c r="A492" s="32">
        <f t="shared" si="7"/>
        <v>489</v>
      </c>
      <c r="B492" s="29">
        <f>+FromKM!B490</f>
        <v>247</v>
      </c>
      <c r="C492" s="43" t="str">
        <f>+FromKM!C490</f>
        <v>Gabriel</v>
      </c>
      <c r="D492" s="43" t="str">
        <f>+FromKM!D490</f>
        <v>Penrose</v>
      </c>
      <c r="E492" s="29" t="str">
        <f>+TRIM(FromKM!E490)</f>
        <v>LEW</v>
      </c>
      <c r="F492" t="str">
        <f>+LEFT(FromKM!A490,3)</f>
        <v>U17</v>
      </c>
      <c r="G492" s="3" t="str">
        <f>+FromKM!G490</f>
        <v>M</v>
      </c>
      <c r="K492" s="17"/>
    </row>
    <row r="493" spans="1:11" x14ac:dyDescent="0.3">
      <c r="A493" s="32">
        <f t="shared" si="7"/>
        <v>490</v>
      </c>
      <c r="B493" s="29">
        <f>+FromKM!B491</f>
        <v>252</v>
      </c>
      <c r="C493" s="43" t="str">
        <f>+FromKM!C491</f>
        <v>Charlie</v>
      </c>
      <c r="D493" s="43" t="str">
        <f>+FromKM!D491</f>
        <v>Wright</v>
      </c>
      <c r="E493" s="29" t="str">
        <f>+TRIM(FromKM!E491)</f>
        <v>LEW</v>
      </c>
      <c r="F493" t="str">
        <f>+LEFT(FromKM!A491,3)</f>
        <v>U17</v>
      </c>
      <c r="G493" s="3" t="str">
        <f>+FromKM!G491</f>
        <v>M</v>
      </c>
      <c r="K493" s="17"/>
    </row>
    <row r="494" spans="1:11" x14ac:dyDescent="0.3">
      <c r="A494" s="32">
        <f t="shared" si="7"/>
        <v>491</v>
      </c>
      <c r="B494" s="29">
        <f>+FromKM!B492</f>
        <v>253</v>
      </c>
      <c r="C494" s="43" t="str">
        <f>+FromKM!C492</f>
        <v>Luke</v>
      </c>
      <c r="D494" s="43" t="str">
        <f>+FromKM!D492</f>
        <v>Brooks</v>
      </c>
      <c r="E494" s="29" t="str">
        <f>+TRIM(FromKM!E492)</f>
        <v>LEW</v>
      </c>
      <c r="F494" t="str">
        <f>+LEFT(FromKM!A492,3)</f>
        <v>U17</v>
      </c>
      <c r="G494" s="3" t="str">
        <f>+FromKM!G492</f>
        <v>M</v>
      </c>
      <c r="K494" s="17"/>
    </row>
    <row r="495" spans="1:11" x14ac:dyDescent="0.3">
      <c r="A495" s="32">
        <f t="shared" si="7"/>
        <v>492</v>
      </c>
      <c r="B495" s="29">
        <f>+FromKM!B493</f>
        <v>248</v>
      </c>
      <c r="C495" s="43" t="str">
        <f>+FromKM!C493</f>
        <v>Joe</v>
      </c>
      <c r="D495" s="43" t="str">
        <f>+FromKM!D493</f>
        <v>van Nes</v>
      </c>
      <c r="E495" s="29" t="str">
        <f>+TRIM(FromKM!E493)</f>
        <v>WDH</v>
      </c>
      <c r="F495" t="str">
        <f>+LEFT(FromKM!A493,3)</f>
        <v>U17</v>
      </c>
      <c r="G495" s="3" t="str">
        <f>+FromKM!G493</f>
        <v>M</v>
      </c>
      <c r="K495" s="17"/>
    </row>
    <row r="496" spans="1:11" x14ac:dyDescent="0.3">
      <c r="A496" s="32">
        <f t="shared" si="7"/>
        <v>493</v>
      </c>
      <c r="B496" s="29">
        <f>+FromKM!B494</f>
        <v>250</v>
      </c>
      <c r="C496" s="43" t="str">
        <f>+FromKM!C494</f>
        <v>Benjamin</v>
      </c>
      <c r="D496" s="43" t="str">
        <f>+FromKM!D494</f>
        <v>Chambers</v>
      </c>
      <c r="E496" s="29" t="str">
        <f>+TRIM(FromKM!E494)</f>
        <v>WDH</v>
      </c>
      <c r="F496" t="str">
        <f>+LEFT(FromKM!A494,3)</f>
        <v>U17</v>
      </c>
      <c r="G496" s="3" t="str">
        <f>+FromKM!G494</f>
        <v>M</v>
      </c>
      <c r="K496" s="17"/>
    </row>
    <row r="497" spans="1:11" x14ac:dyDescent="0.3">
      <c r="A497" s="32">
        <f t="shared" si="7"/>
        <v>494</v>
      </c>
      <c r="B497" s="29">
        <f>+FromKM!B495</f>
        <v>257</v>
      </c>
      <c r="C497" s="43" t="str">
        <f>+FromKM!C495</f>
        <v>Ethan</v>
      </c>
      <c r="D497" s="43" t="str">
        <f>+FromKM!D495</f>
        <v>Neale</v>
      </c>
      <c r="E497" s="29" t="str">
        <f>+TRIM(FromKM!E495)</f>
        <v>WDH</v>
      </c>
      <c r="F497" t="str">
        <f>+LEFT(FromKM!A495,3)</f>
        <v>U17</v>
      </c>
      <c r="G497" s="3" t="str">
        <f>+FromKM!G495</f>
        <v>M</v>
      </c>
      <c r="K497" s="17"/>
    </row>
    <row r="498" spans="1:11" x14ac:dyDescent="0.3">
      <c r="A498" s="32">
        <f t="shared" si="7"/>
        <v>495</v>
      </c>
      <c r="B498" s="29">
        <f>+FromKM!B496</f>
        <v>263</v>
      </c>
      <c r="C498" s="43" t="str">
        <f>+FromKM!C496</f>
        <v>Joseph</v>
      </c>
      <c r="D498" s="43" t="str">
        <f>+FromKM!D496</f>
        <v>Dobson</v>
      </c>
      <c r="E498" s="29" t="str">
        <f>+TRIM(FromKM!E496)</f>
        <v>WDH</v>
      </c>
      <c r="F498" t="str">
        <f>+LEFT(FromKM!A496,3)</f>
        <v>U17</v>
      </c>
      <c r="G498" s="3" t="str">
        <f>+FromKM!G496</f>
        <v>M</v>
      </c>
      <c r="K498" s="17"/>
    </row>
    <row r="499" spans="1:11" x14ac:dyDescent="0.3">
      <c r="A499" s="32">
        <f t="shared" si="7"/>
        <v>496</v>
      </c>
      <c r="B499" s="29">
        <f>+FromKM!B497</f>
        <v>275</v>
      </c>
      <c r="C499" s="43" t="str">
        <f>+FromKM!C497</f>
        <v>Daisy</v>
      </c>
      <c r="D499" s="43" t="str">
        <f>+FromKM!D497</f>
        <v>Burton</v>
      </c>
      <c r="E499" s="29" t="str">
        <f>+TRIM(FromKM!E497)</f>
        <v>BWT</v>
      </c>
      <c r="F499" t="str">
        <f>+LEFT(FromKM!A497,3)</f>
        <v>U17</v>
      </c>
      <c r="G499" s="3" t="str">
        <f>+FromKM!G497</f>
        <v>F</v>
      </c>
      <c r="K499" s="17"/>
    </row>
    <row r="500" spans="1:11" x14ac:dyDescent="0.3">
      <c r="A500" s="32">
        <f t="shared" si="7"/>
        <v>497</v>
      </c>
      <c r="B500" s="29">
        <f>+FromKM!B498</f>
        <v>277</v>
      </c>
      <c r="C500" s="43" t="str">
        <f>+FromKM!C498</f>
        <v>Eadie</v>
      </c>
      <c r="D500" s="43" t="str">
        <f>+FromKM!D498</f>
        <v>Yelling</v>
      </c>
      <c r="E500" s="29" t="str">
        <f>+TRIM(FromKM!E498)</f>
        <v>B&amp;H</v>
      </c>
      <c r="F500" t="str">
        <f>+LEFT(FromKM!A498,3)</f>
        <v>U17</v>
      </c>
      <c r="G500" s="3" t="str">
        <f>+FromKM!G498</f>
        <v>F</v>
      </c>
      <c r="K500" s="17"/>
    </row>
    <row r="501" spans="1:11" x14ac:dyDescent="0.3">
      <c r="A501" s="32">
        <f t="shared" si="7"/>
        <v>498</v>
      </c>
      <c r="B501" s="29">
        <f>+FromKM!B499</f>
        <v>288</v>
      </c>
      <c r="C501" s="43" t="str">
        <f>+FromKM!C499</f>
        <v>Tilly</v>
      </c>
      <c r="D501" s="43" t="str">
        <f>+FromKM!D499</f>
        <v>Wilburn</v>
      </c>
      <c r="E501" s="29" t="str">
        <f>+TRIM(FromKM!E499)</f>
        <v>B&amp;H</v>
      </c>
      <c r="F501" t="str">
        <f>+LEFT(FromKM!A499,3)</f>
        <v>U17</v>
      </c>
      <c r="G501" s="3" t="str">
        <f>+FromKM!G499</f>
        <v>F</v>
      </c>
      <c r="K501" s="17"/>
    </row>
    <row r="502" spans="1:11" x14ac:dyDescent="0.3">
      <c r="A502" s="32">
        <f t="shared" si="7"/>
        <v>499</v>
      </c>
      <c r="B502" s="29">
        <f>+FromKM!B500</f>
        <v>267</v>
      </c>
      <c r="C502" s="43" t="str">
        <f>+FromKM!C500</f>
        <v>Allanah</v>
      </c>
      <c r="D502" s="43" t="str">
        <f>+FromKM!D500</f>
        <v>Clayton</v>
      </c>
      <c r="E502" s="29" t="str">
        <f>+TRIM(FromKM!E500)</f>
        <v>B&amp;H</v>
      </c>
      <c r="F502" t="str">
        <f>+LEFT(FromKM!A500,3)</f>
        <v>U17</v>
      </c>
      <c r="G502" s="3" t="str">
        <f>+FromKM!G500</f>
        <v>F</v>
      </c>
      <c r="K502" s="17"/>
    </row>
    <row r="503" spans="1:11" x14ac:dyDescent="0.3">
      <c r="A503" s="32">
        <f t="shared" si="7"/>
        <v>500</v>
      </c>
      <c r="B503" s="29">
        <f>+FromKM!B501</f>
        <v>273</v>
      </c>
      <c r="C503" s="43" t="str">
        <f>+FromKM!C501</f>
        <v>Sofia</v>
      </c>
      <c r="D503" s="43" t="str">
        <f>+FromKM!D501</f>
        <v>Akilade</v>
      </c>
      <c r="E503" s="29" t="str">
        <f>+TRIM(FromKM!E501)</f>
        <v>PHX</v>
      </c>
      <c r="F503" t="str">
        <f>+LEFT(FromKM!A501,3)</f>
        <v>U17</v>
      </c>
      <c r="G503" s="3" t="str">
        <f>+FromKM!G501</f>
        <v>F</v>
      </c>
      <c r="K503" s="17"/>
    </row>
    <row r="504" spans="1:11" x14ac:dyDescent="0.3">
      <c r="A504" s="32">
        <f t="shared" si="7"/>
        <v>501</v>
      </c>
      <c r="B504" s="29">
        <f>+FromKM!B502</f>
        <v>278</v>
      </c>
      <c r="C504" s="43" t="str">
        <f>+FromKM!C502</f>
        <v>Nia</v>
      </c>
      <c r="D504" s="43" t="str">
        <f>+FromKM!D502</f>
        <v>Simpkins</v>
      </c>
      <c r="E504" s="29" t="str">
        <f>+TRIM(FromKM!E502)</f>
        <v>PHX</v>
      </c>
      <c r="F504" t="str">
        <f>+LEFT(FromKM!A502,3)</f>
        <v>U17</v>
      </c>
      <c r="G504" s="3" t="str">
        <f>+FromKM!G502</f>
        <v>F</v>
      </c>
      <c r="K504" s="17"/>
    </row>
    <row r="505" spans="1:11" x14ac:dyDescent="0.3">
      <c r="A505" s="32">
        <f t="shared" si="7"/>
        <v>502</v>
      </c>
      <c r="B505" s="29">
        <f>+FromKM!B503</f>
        <v>287</v>
      </c>
      <c r="C505" s="43" t="str">
        <f>+FromKM!C503</f>
        <v>Cerys</v>
      </c>
      <c r="D505" s="43" t="str">
        <f>+FromKM!D503</f>
        <v>Dickinson</v>
      </c>
      <c r="E505" s="29" t="str">
        <f>+TRIM(FromKM!E503)</f>
        <v>CHI</v>
      </c>
      <c r="F505" t="str">
        <f>+LEFT(FromKM!A503,3)</f>
        <v>U17</v>
      </c>
      <c r="G505" s="3" t="str">
        <f>+FromKM!G503</f>
        <v>F</v>
      </c>
      <c r="K505" s="17"/>
    </row>
    <row r="506" spans="1:11" x14ac:dyDescent="0.3">
      <c r="A506" s="32">
        <f t="shared" si="7"/>
        <v>503</v>
      </c>
      <c r="B506" s="29">
        <f>+FromKM!B504</f>
        <v>281</v>
      </c>
      <c r="C506" s="43" t="str">
        <f>+FromKM!C504</f>
        <v>Gemma</v>
      </c>
      <c r="D506" s="43" t="str">
        <f>+FromKM!D504</f>
        <v>Appleton</v>
      </c>
      <c r="E506" s="29" t="str">
        <f>+TRIM(FromKM!E504)</f>
        <v>CHI</v>
      </c>
      <c r="F506" t="str">
        <f>+LEFT(FromKM!A504,3)</f>
        <v>U17</v>
      </c>
      <c r="G506" s="3" t="str">
        <f>+FromKM!G504</f>
        <v>F</v>
      </c>
      <c r="K506" s="17"/>
    </row>
    <row r="507" spans="1:11" x14ac:dyDescent="0.3">
      <c r="A507" s="32">
        <f t="shared" si="7"/>
        <v>504</v>
      </c>
      <c r="B507" s="29">
        <f>+FromKM!B505</f>
        <v>289</v>
      </c>
      <c r="C507" s="43" t="str">
        <f>+FromKM!C505</f>
        <v>Marcie</v>
      </c>
      <c r="D507" s="43" t="str">
        <f>+FromKM!D505</f>
        <v>Faggetter</v>
      </c>
      <c r="E507" s="29" t="str">
        <f>+TRIM(FromKM!E505)</f>
        <v>CHI</v>
      </c>
      <c r="F507" t="str">
        <f>+LEFT(FromKM!A505,3)</f>
        <v>U17</v>
      </c>
      <c r="G507" s="3" t="str">
        <f>+FromKM!G505</f>
        <v>F</v>
      </c>
      <c r="K507" s="17"/>
    </row>
    <row r="508" spans="1:11" x14ac:dyDescent="0.3">
      <c r="A508" s="32">
        <f t="shared" si="7"/>
        <v>505</v>
      </c>
      <c r="B508" s="29">
        <f>+FromKM!B506</f>
        <v>282</v>
      </c>
      <c r="C508" s="43" t="str">
        <f>+FromKM!C506</f>
        <v>Isabelle</v>
      </c>
      <c r="D508" s="43" t="str">
        <f>+FromKM!D506</f>
        <v>Isitt</v>
      </c>
      <c r="E508" s="29" t="str">
        <f>+TRIM(FromKM!E506)</f>
        <v>CHI</v>
      </c>
      <c r="F508" t="str">
        <f>+LEFT(FromKM!A506,3)</f>
        <v>U17</v>
      </c>
      <c r="G508" s="3" t="str">
        <f>+FromKM!G506</f>
        <v>F</v>
      </c>
      <c r="K508" s="17"/>
    </row>
    <row r="509" spans="1:11" x14ac:dyDescent="0.3">
      <c r="A509" s="32">
        <f t="shared" si="7"/>
        <v>506</v>
      </c>
      <c r="B509" s="29">
        <f>+FromKM!B507</f>
        <v>269</v>
      </c>
      <c r="C509" s="43" t="str">
        <f>+FromKM!C507</f>
        <v>Amelia</v>
      </c>
      <c r="D509" s="43" t="str">
        <f>+FromKM!D507</f>
        <v>Cox</v>
      </c>
      <c r="E509" s="29" t="str">
        <f>+TRIM(FromKM!E507)</f>
        <v>CRA</v>
      </c>
      <c r="F509" t="str">
        <f>+LEFT(FromKM!A507,3)</f>
        <v>U17</v>
      </c>
      <c r="G509" s="3" t="str">
        <f>+FromKM!G507</f>
        <v>F</v>
      </c>
      <c r="K509" s="17"/>
    </row>
    <row r="510" spans="1:11" x14ac:dyDescent="0.3">
      <c r="A510" s="32">
        <f t="shared" si="7"/>
        <v>507</v>
      </c>
      <c r="B510" s="29">
        <f>+FromKM!B508</f>
        <v>276</v>
      </c>
      <c r="C510" s="43" t="str">
        <f>+FromKM!C508</f>
        <v>Yasmin</v>
      </c>
      <c r="D510" s="43" t="str">
        <f>+FromKM!D508</f>
        <v>Kashdan</v>
      </c>
      <c r="E510" s="29" t="str">
        <f>+TRIM(FromKM!E508)</f>
        <v>CRA</v>
      </c>
      <c r="F510" t="str">
        <f>+LEFT(FromKM!A508,3)</f>
        <v>U17</v>
      </c>
      <c r="G510" s="3" t="str">
        <f>+FromKM!G508</f>
        <v>F</v>
      </c>
      <c r="K510" s="17"/>
    </row>
    <row r="511" spans="1:11" x14ac:dyDescent="0.3">
      <c r="A511" s="32">
        <f t="shared" si="7"/>
        <v>508</v>
      </c>
      <c r="B511" s="29">
        <f>+FromKM!B509</f>
        <v>271</v>
      </c>
      <c r="C511" s="43" t="str">
        <f>+FromKM!C509</f>
        <v>Kayleigh</v>
      </c>
      <c r="D511" s="43" t="str">
        <f>+FromKM!D509</f>
        <v>Oldfield</v>
      </c>
      <c r="E511" s="29" t="str">
        <f>+TRIM(FromKM!E509)</f>
        <v>CRA</v>
      </c>
      <c r="F511" t="str">
        <f>+LEFT(FromKM!A509,3)</f>
        <v>U17</v>
      </c>
      <c r="G511" s="3" t="str">
        <f>+FromKM!G509</f>
        <v>F</v>
      </c>
      <c r="K511" s="17"/>
    </row>
    <row r="512" spans="1:11" x14ac:dyDescent="0.3">
      <c r="A512" s="32">
        <f t="shared" si="7"/>
        <v>509</v>
      </c>
      <c r="B512" s="29">
        <f>+FromKM!B510</f>
        <v>286</v>
      </c>
      <c r="C512" s="43" t="str">
        <f>+FromKM!C510</f>
        <v>Connie</v>
      </c>
      <c r="D512" s="43" t="str">
        <f>+FromKM!D510</f>
        <v>Hannam</v>
      </c>
      <c r="E512" s="29" t="str">
        <f>+TRIM(FromKM!E510)</f>
        <v>EAS</v>
      </c>
      <c r="F512" t="str">
        <f>+LEFT(FromKM!A510,3)</f>
        <v>U17</v>
      </c>
      <c r="G512" s="3" t="str">
        <f>+FromKM!G510</f>
        <v>F</v>
      </c>
      <c r="K512" s="17"/>
    </row>
    <row r="513" spans="1:11" x14ac:dyDescent="0.3">
      <c r="A513" s="32">
        <f t="shared" si="7"/>
        <v>510</v>
      </c>
      <c r="B513" s="29">
        <f>+FromKM!B511</f>
        <v>272</v>
      </c>
      <c r="C513" s="43" t="str">
        <f>+FromKM!C511</f>
        <v>Eleanor</v>
      </c>
      <c r="D513" s="43" t="str">
        <f>+FromKM!D511</f>
        <v>Strevens</v>
      </c>
      <c r="E513" s="29" t="str">
        <f>+TRIM(FromKM!E511)</f>
        <v>EAS</v>
      </c>
      <c r="F513" t="str">
        <f>+LEFT(FromKM!A511,3)</f>
        <v>U17</v>
      </c>
      <c r="G513" s="3" t="str">
        <f>+FromKM!G511</f>
        <v>F</v>
      </c>
      <c r="K513" s="17"/>
    </row>
    <row r="514" spans="1:11" x14ac:dyDescent="0.3">
      <c r="A514" s="32">
        <f t="shared" si="7"/>
        <v>511</v>
      </c>
      <c r="B514" s="29">
        <f>+FromKM!B512</f>
        <v>279</v>
      </c>
      <c r="C514" s="43" t="str">
        <f>+FromKM!C512</f>
        <v>Ellie</v>
      </c>
      <c r="D514" s="43" t="str">
        <f>+FromKM!D512</f>
        <v>Mclean</v>
      </c>
      <c r="E514" s="29" t="str">
        <f>+TRIM(FromKM!E512)</f>
        <v>EAS</v>
      </c>
      <c r="F514" t="str">
        <f>+LEFT(FromKM!A512,3)</f>
        <v>U17</v>
      </c>
      <c r="G514" s="3" t="str">
        <f>+FromKM!G512</f>
        <v>F</v>
      </c>
      <c r="K514" s="17"/>
    </row>
    <row r="515" spans="1:11" x14ac:dyDescent="0.3">
      <c r="A515" s="32">
        <f t="shared" si="7"/>
        <v>512</v>
      </c>
      <c r="B515" s="29">
        <f>+FromKM!B513</f>
        <v>283</v>
      </c>
      <c r="C515" s="43" t="str">
        <f>+FromKM!C513</f>
        <v>Kaitlin</v>
      </c>
      <c r="D515" s="43" t="str">
        <f>+FromKM!D513</f>
        <v>Oreilly</v>
      </c>
      <c r="E515" s="29" t="str">
        <f>+TRIM(FromKM!E513)</f>
        <v>HAS</v>
      </c>
      <c r="F515" t="str">
        <f>+LEFT(FromKM!A513,3)</f>
        <v>U17</v>
      </c>
      <c r="G515" s="3" t="str">
        <f>+FromKM!G513</f>
        <v>F</v>
      </c>
      <c r="K515" s="17"/>
    </row>
    <row r="516" spans="1:11" x14ac:dyDescent="0.3">
      <c r="A516" s="32">
        <f t="shared" si="7"/>
        <v>513</v>
      </c>
      <c r="B516" s="29">
        <f>+FromKM!B514</f>
        <v>284</v>
      </c>
      <c r="C516" s="43" t="str">
        <f>+FromKM!C514</f>
        <v>Talia</v>
      </c>
      <c r="D516" s="43" t="str">
        <f>+FromKM!D514</f>
        <v>Cahill</v>
      </c>
      <c r="E516" s="29" t="str">
        <f>+TRIM(FromKM!E514)</f>
        <v>HAS</v>
      </c>
      <c r="F516" t="str">
        <f>+LEFT(FromKM!A514,3)</f>
        <v>U17</v>
      </c>
      <c r="G516" s="3" t="str">
        <f>+FromKM!G514</f>
        <v>F</v>
      </c>
      <c r="K516" s="17"/>
    </row>
    <row r="517" spans="1:11" x14ac:dyDescent="0.3">
      <c r="A517" s="32">
        <f t="shared" si="7"/>
        <v>514</v>
      </c>
      <c r="B517" s="29">
        <f>+FromKM!B515</f>
        <v>274</v>
      </c>
      <c r="C517" s="43" t="str">
        <f>+FromKM!C515</f>
        <v>Sophie</v>
      </c>
      <c r="D517" s="43" t="str">
        <f>+FromKM!D515</f>
        <v>Morris</v>
      </c>
      <c r="E517" s="29" t="str">
        <f>+TRIM(FromKM!E515)</f>
        <v>HBS</v>
      </c>
      <c r="F517" t="str">
        <f>+LEFT(FromKM!A515,3)</f>
        <v>U17</v>
      </c>
      <c r="G517" s="3" t="str">
        <f>+FromKM!G515</f>
        <v>F</v>
      </c>
      <c r="K517" s="17"/>
    </row>
    <row r="518" spans="1:11" x14ac:dyDescent="0.3">
      <c r="A518" s="32">
        <f t="shared" ref="A518:A581" si="8">+A517+1</f>
        <v>515</v>
      </c>
      <c r="B518" s="29">
        <f>+FromKM!B516</f>
        <v>268</v>
      </c>
      <c r="C518" s="43" t="str">
        <f>+FromKM!C516</f>
        <v>Isabel</v>
      </c>
      <c r="D518" s="43" t="str">
        <f>+FromKM!D516</f>
        <v>Guirdham</v>
      </c>
      <c r="E518" s="29" t="str">
        <f>+TRIM(FromKM!E516)</f>
        <v>LEW</v>
      </c>
      <c r="F518" t="str">
        <f>+LEFT(FromKM!A516,3)</f>
        <v>U17</v>
      </c>
      <c r="G518" s="3" t="str">
        <f>+FromKM!G516</f>
        <v>F</v>
      </c>
      <c r="K518" s="17"/>
    </row>
    <row r="519" spans="1:11" x14ac:dyDescent="0.3">
      <c r="A519" s="32">
        <f t="shared" si="8"/>
        <v>516</v>
      </c>
      <c r="B519" s="29">
        <f>+FromKM!B517</f>
        <v>270</v>
      </c>
      <c r="C519" s="43" t="str">
        <f>+FromKM!C517</f>
        <v>Harriet</v>
      </c>
      <c r="D519" s="43" t="str">
        <f>+FromKM!D517</f>
        <v>Dray</v>
      </c>
      <c r="E519" s="29" t="str">
        <f>+TRIM(FromKM!E517)</f>
        <v>LEW</v>
      </c>
      <c r="F519" t="str">
        <f>+LEFT(FromKM!A517,3)</f>
        <v>U17</v>
      </c>
      <c r="G519" s="3" t="str">
        <f>+FromKM!G517</f>
        <v>F</v>
      </c>
      <c r="K519" s="17"/>
    </row>
    <row r="520" spans="1:11" x14ac:dyDescent="0.3">
      <c r="A520" s="32">
        <f t="shared" si="8"/>
        <v>517</v>
      </c>
      <c r="B520" s="29">
        <f>+FromKM!B518</f>
        <v>280</v>
      </c>
      <c r="C520" s="43" t="str">
        <f>+FromKM!C518</f>
        <v>Amy</v>
      </c>
      <c r="D520" s="43" t="str">
        <f>+FromKM!D518</f>
        <v>Davis</v>
      </c>
      <c r="E520" s="29" t="str">
        <f>+TRIM(FromKM!E518)</f>
        <v>SYN</v>
      </c>
      <c r="F520" t="str">
        <f>+LEFT(FromKM!A518,3)</f>
        <v>U17</v>
      </c>
      <c r="G520" s="3" t="str">
        <f>+FromKM!G518</f>
        <v>F</v>
      </c>
      <c r="K520" s="17"/>
    </row>
    <row r="521" spans="1:11" x14ac:dyDescent="0.3">
      <c r="A521" s="32">
        <f t="shared" si="8"/>
        <v>518</v>
      </c>
      <c r="B521" s="29">
        <f>+FromKM!B519</f>
        <v>285</v>
      </c>
      <c r="C521" s="43" t="str">
        <f>+FromKM!C519</f>
        <v>Cerys</v>
      </c>
      <c r="D521" s="43" t="str">
        <f>+FromKM!D519</f>
        <v>West</v>
      </c>
      <c r="E521" s="29" t="str">
        <f>+TRIM(FromKM!E519)</f>
        <v>WDH</v>
      </c>
      <c r="F521" t="str">
        <f>+LEFT(FromKM!A519,3)</f>
        <v>U17</v>
      </c>
      <c r="G521" s="3" t="str">
        <f>+FromKM!G519</f>
        <v>F</v>
      </c>
      <c r="K521" s="17"/>
    </row>
    <row r="522" spans="1:11" x14ac:dyDescent="0.3">
      <c r="A522" s="32">
        <f t="shared" si="8"/>
        <v>519</v>
      </c>
      <c r="B522" s="29">
        <f>+FromKM!B520</f>
        <v>300</v>
      </c>
      <c r="C522" s="43" t="str">
        <f>+FromKM!C520</f>
        <v>Benedict</v>
      </c>
      <c r="D522" s="43" t="str">
        <f>+FromKM!D520</f>
        <v>Noon</v>
      </c>
      <c r="E522" s="29" t="str">
        <f>+TRIM(FromKM!E520)</f>
        <v>BWT</v>
      </c>
      <c r="F522" t="str">
        <f>+LEFT(FromKM!A520,3)</f>
        <v>U20</v>
      </c>
      <c r="G522" s="3" t="str">
        <f>+FromKM!G520</f>
        <v>M</v>
      </c>
      <c r="K522" s="17"/>
    </row>
    <row r="523" spans="1:11" x14ac:dyDescent="0.3">
      <c r="A523" s="32">
        <f t="shared" si="8"/>
        <v>520</v>
      </c>
      <c r="B523" s="29">
        <f>+FromKM!B521</f>
        <v>298</v>
      </c>
      <c r="C523" s="43" t="str">
        <f>+FromKM!C521</f>
        <v>Seb</v>
      </c>
      <c r="D523" s="43" t="str">
        <f>+FromKM!D521</f>
        <v>Owers</v>
      </c>
      <c r="E523" s="29" t="str">
        <f>+TRIM(FromKM!E521)</f>
        <v>B&amp;H</v>
      </c>
      <c r="F523" t="str">
        <f>+LEFT(FromKM!A521,3)</f>
        <v>U20</v>
      </c>
      <c r="G523" s="3" t="str">
        <f>+FromKM!G521</f>
        <v>M</v>
      </c>
      <c r="K523" s="17"/>
    </row>
    <row r="524" spans="1:11" x14ac:dyDescent="0.3">
      <c r="A524" s="32">
        <f t="shared" si="8"/>
        <v>521</v>
      </c>
      <c r="B524" s="29">
        <f>+FromKM!B522</f>
        <v>302</v>
      </c>
      <c r="C524" s="43" t="str">
        <f>+FromKM!C522</f>
        <v>Liam</v>
      </c>
      <c r="D524" s="43" t="str">
        <f>+FromKM!D522</f>
        <v>Dunne</v>
      </c>
      <c r="E524" s="29" t="str">
        <f>+TRIM(FromKM!E522)</f>
        <v>PHX</v>
      </c>
      <c r="F524" t="str">
        <f>+LEFT(FromKM!A522,3)</f>
        <v>U20</v>
      </c>
      <c r="G524" s="3" t="str">
        <f>+FromKM!G522</f>
        <v>M</v>
      </c>
      <c r="K524" s="17"/>
    </row>
    <row r="525" spans="1:11" x14ac:dyDescent="0.3">
      <c r="A525" s="32">
        <f t="shared" si="8"/>
        <v>522</v>
      </c>
      <c r="B525" s="29">
        <f>+FromKM!B523</f>
        <v>304</v>
      </c>
      <c r="C525" s="43" t="str">
        <f>+FromKM!C523</f>
        <v>Callum</v>
      </c>
      <c r="D525" s="43" t="str">
        <f>+FromKM!D523</f>
        <v>Lorimer</v>
      </c>
      <c r="E525" s="29" t="str">
        <f>+TRIM(FromKM!E523)</f>
        <v>CHI</v>
      </c>
      <c r="F525" t="str">
        <f>+LEFT(FromKM!A523,3)</f>
        <v>U20</v>
      </c>
      <c r="G525" s="3" t="str">
        <f>+FromKM!G523</f>
        <v>M</v>
      </c>
      <c r="K525" s="17"/>
    </row>
    <row r="526" spans="1:11" x14ac:dyDescent="0.3">
      <c r="A526" s="32">
        <f t="shared" si="8"/>
        <v>523</v>
      </c>
      <c r="B526" s="29">
        <f>+FromKM!B524</f>
        <v>290</v>
      </c>
      <c r="C526" s="43" t="str">
        <f>+FromKM!C524</f>
        <v>Joshua</v>
      </c>
      <c r="D526" s="43" t="str">
        <f>+FromKM!D524</f>
        <v>Hobbs</v>
      </c>
      <c r="E526" s="29" t="str">
        <f>+TRIM(FromKM!E524)</f>
        <v>CRA</v>
      </c>
      <c r="F526" t="str">
        <f>+LEFT(FromKM!A524,3)</f>
        <v>U20</v>
      </c>
      <c r="G526" s="3" t="str">
        <f>+FromKM!G524</f>
        <v>M</v>
      </c>
      <c r="K526" s="17"/>
    </row>
    <row r="527" spans="1:11" x14ac:dyDescent="0.3">
      <c r="A527" s="32">
        <f t="shared" si="8"/>
        <v>524</v>
      </c>
      <c r="B527" s="29">
        <f>+FromKM!B525</f>
        <v>292</v>
      </c>
      <c r="C527" s="43" t="str">
        <f>+FromKM!C525</f>
        <v>Dylan</v>
      </c>
      <c r="D527" s="43" t="str">
        <f>+FromKM!D525</f>
        <v>Hanslow</v>
      </c>
      <c r="E527" s="29" t="str">
        <f>+TRIM(FromKM!E525)</f>
        <v>CRA</v>
      </c>
      <c r="F527" t="str">
        <f>+LEFT(FromKM!A525,3)</f>
        <v>U20</v>
      </c>
      <c r="G527" s="3" t="str">
        <f>+FromKM!G525</f>
        <v>M</v>
      </c>
      <c r="K527" s="17"/>
    </row>
    <row r="528" spans="1:11" x14ac:dyDescent="0.3">
      <c r="A528" s="32">
        <f t="shared" si="8"/>
        <v>525</v>
      </c>
      <c r="B528" s="29">
        <f>+FromKM!B526</f>
        <v>294</v>
      </c>
      <c r="C528" s="43" t="str">
        <f>+FromKM!C526</f>
        <v>Thomas</v>
      </c>
      <c r="D528" s="43" t="str">
        <f>+FromKM!D526</f>
        <v>Kimber</v>
      </c>
      <c r="E528" s="29" t="str">
        <f>+TRIM(FromKM!E526)</f>
        <v>CRA</v>
      </c>
      <c r="F528" t="str">
        <f>+LEFT(FromKM!A526,3)</f>
        <v>U20</v>
      </c>
      <c r="G528" s="3" t="str">
        <f>+FromKM!G526</f>
        <v>M</v>
      </c>
      <c r="K528" s="17"/>
    </row>
    <row r="529" spans="1:11" x14ac:dyDescent="0.3">
      <c r="A529" s="32">
        <f t="shared" si="8"/>
        <v>526</v>
      </c>
      <c r="B529" s="29">
        <f>+FromKM!B527</f>
        <v>295</v>
      </c>
      <c r="C529" s="43" t="str">
        <f>+FromKM!C527</f>
        <v>Nathan</v>
      </c>
      <c r="D529" s="43" t="str">
        <f>+FromKM!D527</f>
        <v>Buckeridge</v>
      </c>
      <c r="E529" s="29" t="str">
        <f>+TRIM(FromKM!E527)</f>
        <v>CRA</v>
      </c>
      <c r="F529" t="str">
        <f>+LEFT(FromKM!A527,3)</f>
        <v>U20</v>
      </c>
      <c r="G529" s="3" t="str">
        <f>+FromKM!G527</f>
        <v>M</v>
      </c>
      <c r="K529" s="17"/>
    </row>
    <row r="530" spans="1:11" x14ac:dyDescent="0.3">
      <c r="A530" s="32">
        <f t="shared" si="8"/>
        <v>527</v>
      </c>
      <c r="B530" s="29">
        <f>+FromKM!B528</f>
        <v>293</v>
      </c>
      <c r="C530" s="43" t="str">
        <f>+FromKM!C528</f>
        <v>James</v>
      </c>
      <c r="D530" s="43" t="str">
        <f>+FromKM!D528</f>
        <v>Crombie</v>
      </c>
      <c r="E530" s="29" t="str">
        <f>+TRIM(FromKM!E528)</f>
        <v>HAS</v>
      </c>
      <c r="F530" t="str">
        <f>+LEFT(FromKM!A528,3)</f>
        <v>Sen</v>
      </c>
      <c r="G530" s="3" t="str">
        <f>+FromKM!G528</f>
        <v>M</v>
      </c>
      <c r="K530" s="17"/>
    </row>
    <row r="531" spans="1:11" x14ac:dyDescent="0.3">
      <c r="A531" s="32">
        <f t="shared" si="8"/>
        <v>528</v>
      </c>
      <c r="B531" s="29">
        <f>+FromKM!B529</f>
        <v>301</v>
      </c>
      <c r="C531" s="43" t="str">
        <f>+FromKM!C529</f>
        <v>Ewan</v>
      </c>
      <c r="D531" s="43" t="str">
        <f>+FromKM!D529</f>
        <v>Kemsley</v>
      </c>
      <c r="E531" s="29" t="str">
        <f>+TRIM(FromKM!E529)</f>
        <v>HHH</v>
      </c>
      <c r="F531" t="str">
        <f>+LEFT(FromKM!A529,3)</f>
        <v>U20</v>
      </c>
      <c r="G531" s="3" t="str">
        <f>+FromKM!G529</f>
        <v>M</v>
      </c>
      <c r="K531" s="17"/>
    </row>
    <row r="532" spans="1:11" x14ac:dyDescent="0.3">
      <c r="A532" s="32">
        <f t="shared" si="8"/>
        <v>529</v>
      </c>
      <c r="B532" s="29">
        <f>+FromKM!B530</f>
        <v>299</v>
      </c>
      <c r="C532" s="43" t="str">
        <f>+FromKM!C530</f>
        <v>Ash</v>
      </c>
      <c r="D532" s="43" t="str">
        <f>+FromKM!D530</f>
        <v>Williams</v>
      </c>
      <c r="E532" s="29" t="str">
        <f>+TRIM(FromKM!E530)</f>
        <v>HBS</v>
      </c>
      <c r="F532" t="str">
        <f>+LEFT(FromKM!A530,3)</f>
        <v>U20</v>
      </c>
      <c r="G532" s="3" t="str">
        <f>+FromKM!G530</f>
        <v>M</v>
      </c>
      <c r="K532" s="17"/>
    </row>
    <row r="533" spans="1:11" x14ac:dyDescent="0.3">
      <c r="A533" s="32">
        <f t="shared" si="8"/>
        <v>530</v>
      </c>
      <c r="B533" s="29">
        <f>+FromKM!B531</f>
        <v>297</v>
      </c>
      <c r="C533" s="43" t="str">
        <f>+FromKM!C531</f>
        <v>Reece</v>
      </c>
      <c r="D533" s="43" t="str">
        <f>+FromKM!D531</f>
        <v>Lincoln</v>
      </c>
      <c r="E533" s="29" t="str">
        <f>+TRIM(FromKM!E531)</f>
        <v>HY</v>
      </c>
      <c r="F533" t="str">
        <f>+LEFT(FromKM!A531,3)</f>
        <v>U20</v>
      </c>
      <c r="G533" s="3" t="str">
        <f>+FromKM!G531</f>
        <v>M</v>
      </c>
      <c r="K533" s="17"/>
    </row>
    <row r="534" spans="1:11" x14ac:dyDescent="0.3">
      <c r="A534" s="32">
        <f t="shared" si="8"/>
        <v>531</v>
      </c>
      <c r="B534" s="29">
        <f>+FromKM!B532</f>
        <v>303</v>
      </c>
      <c r="C534" s="43" t="str">
        <f>+FromKM!C532</f>
        <v>David</v>
      </c>
      <c r="D534" s="43" t="str">
        <f>+FromKM!D532</f>
        <v>Ervine</v>
      </c>
      <c r="E534" s="29" t="str">
        <f>+TRIM(FromKM!E532)</f>
        <v>HY</v>
      </c>
      <c r="F534" t="str">
        <f>+LEFT(FromKM!A532,3)</f>
        <v>U20</v>
      </c>
      <c r="G534" s="3" t="str">
        <f>+FromKM!G532</f>
        <v>M</v>
      </c>
      <c r="K534" s="17"/>
    </row>
    <row r="535" spans="1:11" x14ac:dyDescent="0.3">
      <c r="A535" s="32">
        <f t="shared" si="8"/>
        <v>532</v>
      </c>
      <c r="B535" s="29">
        <f>+FromKM!B533</f>
        <v>291</v>
      </c>
      <c r="C535" s="43" t="str">
        <f>+FromKM!C533</f>
        <v>Fenton</v>
      </c>
      <c r="D535" s="43" t="str">
        <f>+FromKM!D533</f>
        <v>Davoren</v>
      </c>
      <c r="E535" s="29" t="str">
        <f>+TRIM(FromKM!E533)</f>
        <v>LEW</v>
      </c>
      <c r="F535" t="str">
        <f>+LEFT(FromKM!A533,3)</f>
        <v>U20</v>
      </c>
      <c r="G535" s="3" t="str">
        <f>+FromKM!G533</f>
        <v>M</v>
      </c>
      <c r="K535" s="17"/>
    </row>
    <row r="536" spans="1:11" x14ac:dyDescent="0.3">
      <c r="A536" s="32">
        <f t="shared" si="8"/>
        <v>533</v>
      </c>
      <c r="B536" s="29">
        <f>+FromKM!B534</f>
        <v>296</v>
      </c>
      <c r="C536" s="43" t="str">
        <f>+FromKM!C534</f>
        <v>Samuel</v>
      </c>
      <c r="D536" s="43" t="str">
        <f>+FromKM!D534</f>
        <v>Leitch</v>
      </c>
      <c r="E536" s="29" t="str">
        <f>+TRIM(FromKM!E534)</f>
        <v>WDH</v>
      </c>
      <c r="F536" t="str">
        <f>+LEFT(FromKM!A534,3)</f>
        <v>U20</v>
      </c>
      <c r="G536" s="3" t="str">
        <f>+FromKM!G534</f>
        <v>M</v>
      </c>
      <c r="K536" s="17"/>
    </row>
    <row r="537" spans="1:11" x14ac:dyDescent="0.3">
      <c r="A537" s="32">
        <f t="shared" si="8"/>
        <v>534</v>
      </c>
      <c r="B537" s="29">
        <f>+FromKM!B535</f>
        <v>311</v>
      </c>
      <c r="C537" s="43" t="str">
        <f>+FromKM!C535</f>
        <v>Emily</v>
      </c>
      <c r="D537" s="43" t="str">
        <f>+FromKM!D535</f>
        <v>Muzio</v>
      </c>
      <c r="E537" s="29" t="str">
        <f>+TRIM(FromKM!E535)</f>
        <v>B&amp;H</v>
      </c>
      <c r="F537" t="str">
        <f>+LEFT(FromKM!A535,3)</f>
        <v>U20</v>
      </c>
      <c r="G537" s="3" t="str">
        <f>+FromKM!G535</f>
        <v>F</v>
      </c>
      <c r="K537" s="17"/>
    </row>
    <row r="538" spans="1:11" x14ac:dyDescent="0.3">
      <c r="A538" s="32">
        <f t="shared" si="8"/>
        <v>535</v>
      </c>
      <c r="B538" s="29">
        <f>+FromKM!B536</f>
        <v>307</v>
      </c>
      <c r="C538" s="43" t="str">
        <f>+FromKM!C536</f>
        <v>Emily</v>
      </c>
      <c r="D538" s="43" t="str">
        <f>+FromKM!D536</f>
        <v>Muzio</v>
      </c>
      <c r="E538" s="29" t="str">
        <f>+TRIM(FromKM!E536)</f>
        <v>B&amp;H</v>
      </c>
      <c r="F538" t="str">
        <f>+LEFT(FromKM!A536,3)</f>
        <v>U20</v>
      </c>
      <c r="G538" s="3" t="str">
        <f>+FromKM!G536</f>
        <v>F</v>
      </c>
      <c r="K538" s="17"/>
    </row>
    <row r="539" spans="1:11" x14ac:dyDescent="0.3">
      <c r="A539" s="32">
        <f t="shared" si="8"/>
        <v>536</v>
      </c>
      <c r="B539" s="29">
        <f>+FromKM!B537</f>
        <v>308</v>
      </c>
      <c r="C539" s="43" t="str">
        <f>+FromKM!C537</f>
        <v>Gracie</v>
      </c>
      <c r="D539" s="43" t="str">
        <f>+FromKM!D537</f>
        <v>Bernard</v>
      </c>
      <c r="E539" s="29" t="str">
        <f>+TRIM(FromKM!E537)</f>
        <v>B&amp;H</v>
      </c>
      <c r="F539" t="str">
        <f>+LEFT(FromKM!A537,3)</f>
        <v>U20</v>
      </c>
      <c r="G539" s="3" t="str">
        <f>+FromKM!G537</f>
        <v>F</v>
      </c>
      <c r="K539" s="17"/>
    </row>
    <row r="540" spans="1:11" x14ac:dyDescent="0.3">
      <c r="A540" s="32">
        <f t="shared" si="8"/>
        <v>537</v>
      </c>
      <c r="B540" s="29">
        <f>+FromKM!B538</f>
        <v>309</v>
      </c>
      <c r="C540" s="43" t="str">
        <f>+FromKM!C538</f>
        <v>Pia</v>
      </c>
      <c r="D540" s="43" t="str">
        <f>+FromKM!D538</f>
        <v>Lewis</v>
      </c>
      <c r="E540" s="29" t="str">
        <f>+TRIM(FromKM!E538)</f>
        <v>B&amp;H</v>
      </c>
      <c r="F540" t="str">
        <f>+LEFT(FromKM!A538,3)</f>
        <v>U20</v>
      </c>
      <c r="G540" s="3" t="str">
        <f>+FromKM!G538</f>
        <v>F</v>
      </c>
      <c r="K540" s="17"/>
    </row>
    <row r="541" spans="1:11" x14ac:dyDescent="0.3">
      <c r="A541" s="32">
        <f t="shared" si="8"/>
        <v>538</v>
      </c>
      <c r="B541" s="29">
        <f>+FromKM!B539</f>
        <v>312</v>
      </c>
      <c r="C541" s="43" t="str">
        <f>+FromKM!C539</f>
        <v>Lara</v>
      </c>
      <c r="D541" s="43" t="str">
        <f>+FromKM!D539</f>
        <v>Clayson</v>
      </c>
      <c r="E541" s="29" t="str">
        <f>+TRIM(FromKM!E539)</f>
        <v>B&amp;H</v>
      </c>
      <c r="F541" t="str">
        <f>+LEFT(FromKM!A539,3)</f>
        <v>U20</v>
      </c>
      <c r="G541" s="3" t="str">
        <f>+FromKM!G539</f>
        <v>F</v>
      </c>
      <c r="K541" s="17"/>
    </row>
    <row r="542" spans="1:11" x14ac:dyDescent="0.3">
      <c r="A542" s="32">
        <f t="shared" si="8"/>
        <v>539</v>
      </c>
      <c r="B542" s="29">
        <f>+FromKM!B540</f>
        <v>305</v>
      </c>
      <c r="C542" s="43" t="str">
        <f>+FromKM!C540</f>
        <v>Alice</v>
      </c>
      <c r="D542" s="43" t="str">
        <f>+FromKM!D540</f>
        <v>Wright</v>
      </c>
      <c r="E542" s="29" t="str">
        <f>+TRIM(FromKM!E540)</f>
        <v>PHX</v>
      </c>
      <c r="F542" t="str">
        <f>+LEFT(FromKM!A540,3)</f>
        <v>U20</v>
      </c>
      <c r="G542" s="3" t="str">
        <f>+FromKM!G540</f>
        <v>F</v>
      </c>
      <c r="K542" s="17"/>
    </row>
    <row r="543" spans="1:11" x14ac:dyDescent="0.3">
      <c r="A543" s="32">
        <f t="shared" si="8"/>
        <v>540</v>
      </c>
      <c r="B543" s="29">
        <f>+FromKM!B541</f>
        <v>310</v>
      </c>
      <c r="C543" s="43" t="str">
        <f>+FromKM!C541</f>
        <v>Issy</v>
      </c>
      <c r="D543" s="43" t="str">
        <f>+FromKM!D541</f>
        <v>Hayes</v>
      </c>
      <c r="E543" s="29" t="str">
        <f>+TRIM(FromKM!E541)</f>
        <v>HBS</v>
      </c>
      <c r="F543" t="str">
        <f>+LEFT(FromKM!A541,3)</f>
        <v>U20</v>
      </c>
      <c r="G543" s="3" t="str">
        <f>+FromKM!G541</f>
        <v>F</v>
      </c>
      <c r="K543" s="17"/>
    </row>
    <row r="544" spans="1:11" x14ac:dyDescent="0.3">
      <c r="A544" s="32">
        <f t="shared" si="8"/>
        <v>541</v>
      </c>
      <c r="B544" s="29">
        <f>+FromKM!B542</f>
        <v>306</v>
      </c>
      <c r="C544" s="43" t="str">
        <f>+FromKM!C542</f>
        <v>Harriet</v>
      </c>
      <c r="D544" s="43" t="str">
        <f>+FromKM!D542</f>
        <v>Bloor</v>
      </c>
      <c r="E544" s="29" t="str">
        <f>+TRIM(FromKM!E542)</f>
        <v>LEW</v>
      </c>
      <c r="F544" t="str">
        <f>+LEFT(FromKM!A542,3)</f>
        <v>U20</v>
      </c>
      <c r="G544" s="3" t="str">
        <f>+FromKM!G542</f>
        <v>F</v>
      </c>
      <c r="K544" s="17"/>
    </row>
    <row r="545" spans="1:11" x14ac:dyDescent="0.3">
      <c r="A545" s="32">
        <f t="shared" si="8"/>
        <v>542</v>
      </c>
      <c r="B545" s="29">
        <f>+FromKM!B543</f>
        <v>600</v>
      </c>
      <c r="C545" s="43" t="str">
        <f>+FromKM!C543</f>
        <v>Olivier</v>
      </c>
      <c r="D545" s="43" t="str">
        <f>+FromKM!D543</f>
        <v>Moseley-Davis</v>
      </c>
      <c r="E545" s="29" t="str">
        <f>+TRIM(FromKM!E543)</f>
        <v>CRA</v>
      </c>
      <c r="F545" t="str">
        <f>+LEFT(FromKM!A543,3)</f>
        <v>U15</v>
      </c>
      <c r="G545" s="3" t="str">
        <f>+FromKM!G543</f>
        <v>M</v>
      </c>
      <c r="K545" s="17"/>
    </row>
    <row r="546" spans="1:11" x14ac:dyDescent="0.3">
      <c r="A546" s="32">
        <f t="shared" si="8"/>
        <v>543</v>
      </c>
      <c r="B546" s="29">
        <f>+FromKM!B544</f>
        <v>999</v>
      </c>
      <c r="C546" s="43" t="str">
        <f>+FromKM!C544</f>
        <v>Unknown</v>
      </c>
      <c r="D546" s="43" t="str">
        <f>+FromKM!D544</f>
        <v>Unknown</v>
      </c>
      <c r="E546" s="29" t="str">
        <f>+TRIM(FromKM!E544)</f>
        <v>Unk</v>
      </c>
      <c r="F546" t="str">
        <f>+LEFT(FromKM!A544,3)</f>
        <v/>
      </c>
      <c r="G546" s="3">
        <f>+FromKM!G544</f>
        <v>0</v>
      </c>
      <c r="K546" s="17"/>
    </row>
    <row r="547" spans="1:11" x14ac:dyDescent="0.3">
      <c r="A547" s="32">
        <f t="shared" si="8"/>
        <v>544</v>
      </c>
      <c r="B547" s="29">
        <f>+FromKM!B545</f>
        <v>0</v>
      </c>
      <c r="C547" s="43">
        <f>+FromKM!C545</f>
        <v>0</v>
      </c>
      <c r="D547" s="43">
        <f>+FromKM!D545</f>
        <v>0</v>
      </c>
      <c r="E547" s="29" t="str">
        <f>+TRIM(FromKM!E545)</f>
        <v/>
      </c>
      <c r="F547" t="str">
        <f>+LEFT(FromKM!A545,3)</f>
        <v/>
      </c>
      <c r="G547" s="3">
        <f>+FromKM!G545</f>
        <v>0</v>
      </c>
      <c r="K547" s="17"/>
    </row>
    <row r="548" spans="1:11" x14ac:dyDescent="0.3">
      <c r="A548" s="32">
        <f t="shared" si="8"/>
        <v>545</v>
      </c>
      <c r="B548" s="29">
        <f>+FromKM!B546</f>
        <v>0</v>
      </c>
      <c r="C548" s="43">
        <f>+FromKM!C546</f>
        <v>0</v>
      </c>
      <c r="D548" s="43">
        <f>+FromKM!D546</f>
        <v>0</v>
      </c>
      <c r="E548" s="29" t="str">
        <f>+TRIM(FromKM!E546)</f>
        <v/>
      </c>
      <c r="F548" t="str">
        <f>+LEFT(FromKM!A546,3)</f>
        <v/>
      </c>
      <c r="G548" s="3">
        <f>+FromKM!G546</f>
        <v>0</v>
      </c>
      <c r="K548" s="17"/>
    </row>
    <row r="549" spans="1:11" x14ac:dyDescent="0.3">
      <c r="A549" s="32">
        <f t="shared" si="8"/>
        <v>546</v>
      </c>
      <c r="B549" s="29">
        <f>+FromKM!B547</f>
        <v>0</v>
      </c>
      <c r="C549" s="43">
        <f>+FromKM!C547</f>
        <v>0</v>
      </c>
      <c r="D549" s="43">
        <f>+FromKM!D547</f>
        <v>0</v>
      </c>
      <c r="E549" s="29" t="str">
        <f>+TRIM(FromKM!E547)</f>
        <v/>
      </c>
      <c r="F549" t="str">
        <f>+LEFT(FromKM!A547,3)</f>
        <v/>
      </c>
      <c r="G549" s="3">
        <f>+FromKM!G547</f>
        <v>0</v>
      </c>
      <c r="K549" s="17"/>
    </row>
    <row r="550" spans="1:11" x14ac:dyDescent="0.3">
      <c r="A550" s="32">
        <f t="shared" si="8"/>
        <v>547</v>
      </c>
      <c r="B550" s="29">
        <f>+FromKM!B548</f>
        <v>0</v>
      </c>
      <c r="C550" s="43">
        <f>+FromKM!C548</f>
        <v>0</v>
      </c>
      <c r="D550" s="43">
        <f>+FromKM!D548</f>
        <v>0</v>
      </c>
      <c r="E550" s="29" t="str">
        <f>+TRIM(FromKM!E548)</f>
        <v/>
      </c>
      <c r="F550" t="str">
        <f>+LEFT(FromKM!A548,3)</f>
        <v/>
      </c>
      <c r="G550" s="3">
        <f>+FromKM!G548</f>
        <v>0</v>
      </c>
      <c r="K550" s="17"/>
    </row>
    <row r="551" spans="1:11" x14ac:dyDescent="0.3">
      <c r="A551" s="32">
        <f t="shared" si="8"/>
        <v>548</v>
      </c>
      <c r="B551" s="29">
        <f>+FromKM!B549</f>
        <v>0</v>
      </c>
      <c r="C551" s="43">
        <f>+FromKM!C549</f>
        <v>0</v>
      </c>
      <c r="D551" s="43">
        <f>+FromKM!D549</f>
        <v>0</v>
      </c>
      <c r="E551" s="29" t="str">
        <f>+TRIM(FromKM!E549)</f>
        <v/>
      </c>
      <c r="F551" t="str">
        <f>+LEFT(FromKM!A549,3)</f>
        <v/>
      </c>
      <c r="G551" s="3">
        <f>+FromKM!G549</f>
        <v>0</v>
      </c>
      <c r="K551" s="17"/>
    </row>
    <row r="552" spans="1:11" x14ac:dyDescent="0.3">
      <c r="A552" s="32">
        <f t="shared" si="8"/>
        <v>549</v>
      </c>
      <c r="B552" s="29">
        <f>+FromKM!B550</f>
        <v>0</v>
      </c>
      <c r="C552" s="43">
        <f>+FromKM!C550</f>
        <v>0</v>
      </c>
      <c r="D552" s="43">
        <f>+FromKM!D550</f>
        <v>0</v>
      </c>
      <c r="E552" s="29" t="str">
        <f>+TRIM(FromKM!E550)</f>
        <v/>
      </c>
      <c r="F552" t="str">
        <f>+LEFT(FromKM!A550,3)</f>
        <v/>
      </c>
      <c r="G552" s="3">
        <f>+FromKM!G550</f>
        <v>0</v>
      </c>
      <c r="K552" s="17"/>
    </row>
    <row r="553" spans="1:11" x14ac:dyDescent="0.3">
      <c r="A553" s="32">
        <f t="shared" si="8"/>
        <v>550</v>
      </c>
      <c r="B553" s="29">
        <f>+FromKM!B551</f>
        <v>0</v>
      </c>
      <c r="C553" s="43">
        <f>+FromKM!C551</f>
        <v>0</v>
      </c>
      <c r="D553" s="43">
        <f>+FromKM!D551</f>
        <v>0</v>
      </c>
      <c r="E553" s="29" t="str">
        <f>+TRIM(FromKM!E551)</f>
        <v/>
      </c>
      <c r="F553" t="str">
        <f>+LEFT(FromKM!A551,3)</f>
        <v/>
      </c>
      <c r="G553" s="3">
        <f>+FromKM!G551</f>
        <v>0</v>
      </c>
      <c r="K553" s="17"/>
    </row>
    <row r="554" spans="1:11" x14ac:dyDescent="0.3">
      <c r="A554" s="32">
        <f t="shared" si="8"/>
        <v>551</v>
      </c>
      <c r="B554" s="29">
        <f>+FromKM!B552</f>
        <v>0</v>
      </c>
      <c r="C554" s="43">
        <f>+FromKM!C552</f>
        <v>0</v>
      </c>
      <c r="D554" s="43">
        <f>+FromKM!D552</f>
        <v>0</v>
      </c>
      <c r="E554" s="29" t="str">
        <f>+TRIM(FromKM!E552)</f>
        <v/>
      </c>
      <c r="F554" t="str">
        <f>+LEFT(FromKM!A552,3)</f>
        <v/>
      </c>
      <c r="G554" s="3">
        <f>+FromKM!G552</f>
        <v>0</v>
      </c>
      <c r="K554" s="17"/>
    </row>
    <row r="555" spans="1:11" x14ac:dyDescent="0.3">
      <c r="A555" s="32">
        <f t="shared" si="8"/>
        <v>552</v>
      </c>
      <c r="B555"/>
      <c r="E555"/>
      <c r="F555"/>
      <c r="K555" s="17"/>
    </row>
    <row r="556" spans="1:11" x14ac:dyDescent="0.3">
      <c r="A556" s="32">
        <f t="shared" si="8"/>
        <v>553</v>
      </c>
      <c r="B556"/>
      <c r="E556"/>
      <c r="F556"/>
      <c r="K556" s="17"/>
    </row>
    <row r="557" spans="1:11" x14ac:dyDescent="0.3">
      <c r="A557" s="32">
        <f t="shared" si="8"/>
        <v>554</v>
      </c>
      <c r="B557"/>
      <c r="E557"/>
      <c r="F557"/>
      <c r="K557" s="17"/>
    </row>
    <row r="558" spans="1:11" x14ac:dyDescent="0.3">
      <c r="A558" s="32">
        <f t="shared" si="8"/>
        <v>555</v>
      </c>
      <c r="B558"/>
      <c r="E558"/>
      <c r="F558"/>
      <c r="K558" s="17"/>
    </row>
    <row r="559" spans="1:11" x14ac:dyDescent="0.3">
      <c r="A559" s="32">
        <f t="shared" si="8"/>
        <v>556</v>
      </c>
      <c r="B559"/>
      <c r="E559"/>
      <c r="F559"/>
      <c r="K559" s="17"/>
    </row>
    <row r="560" spans="1:11" x14ac:dyDescent="0.3">
      <c r="A560" s="32">
        <f t="shared" si="8"/>
        <v>557</v>
      </c>
      <c r="B560"/>
      <c r="E560"/>
      <c r="F560"/>
      <c r="K560" s="17"/>
    </row>
    <row r="561" spans="1:11" x14ac:dyDescent="0.3">
      <c r="A561" s="32">
        <f t="shared" si="8"/>
        <v>558</v>
      </c>
      <c r="B561"/>
      <c r="E561"/>
      <c r="F561"/>
      <c r="K561" s="17"/>
    </row>
    <row r="562" spans="1:11" x14ac:dyDescent="0.3">
      <c r="A562" s="32">
        <f t="shared" si="8"/>
        <v>559</v>
      </c>
      <c r="B562"/>
      <c r="E562"/>
      <c r="F562"/>
      <c r="K562" s="17"/>
    </row>
    <row r="563" spans="1:11" x14ac:dyDescent="0.3">
      <c r="A563" s="32">
        <f t="shared" si="8"/>
        <v>560</v>
      </c>
      <c r="B563"/>
      <c r="E563"/>
      <c r="F563"/>
      <c r="K563" s="17"/>
    </row>
    <row r="564" spans="1:11" x14ac:dyDescent="0.3">
      <c r="A564" s="32">
        <f t="shared" si="8"/>
        <v>561</v>
      </c>
      <c r="B564"/>
      <c r="E564"/>
      <c r="F564"/>
      <c r="K564" s="17"/>
    </row>
    <row r="565" spans="1:11" x14ac:dyDescent="0.3">
      <c r="A565" s="32">
        <f t="shared" si="8"/>
        <v>562</v>
      </c>
      <c r="B565"/>
      <c r="E565"/>
      <c r="F565"/>
      <c r="K565" s="17"/>
    </row>
    <row r="566" spans="1:11" x14ac:dyDescent="0.3">
      <c r="A566" s="32">
        <f t="shared" si="8"/>
        <v>563</v>
      </c>
      <c r="B566"/>
      <c r="E566"/>
      <c r="F566"/>
      <c r="K566" s="17"/>
    </row>
    <row r="567" spans="1:11" x14ac:dyDescent="0.3">
      <c r="A567" s="32">
        <f t="shared" si="8"/>
        <v>564</v>
      </c>
      <c r="B567"/>
      <c r="E567"/>
      <c r="F567"/>
      <c r="K567" s="17"/>
    </row>
    <row r="568" spans="1:11" x14ac:dyDescent="0.3">
      <c r="A568" s="32">
        <f t="shared" si="8"/>
        <v>565</v>
      </c>
      <c r="B568"/>
      <c r="E568"/>
      <c r="F568"/>
      <c r="K568" s="17"/>
    </row>
    <row r="569" spans="1:11" x14ac:dyDescent="0.3">
      <c r="A569" s="32">
        <f t="shared" si="8"/>
        <v>566</v>
      </c>
      <c r="B569"/>
      <c r="E569"/>
      <c r="F569"/>
      <c r="K569" s="17"/>
    </row>
    <row r="570" spans="1:11" x14ac:dyDescent="0.3">
      <c r="A570" s="32">
        <f t="shared" si="8"/>
        <v>567</v>
      </c>
      <c r="B570"/>
      <c r="E570"/>
      <c r="F570"/>
      <c r="K570" s="17"/>
    </row>
    <row r="571" spans="1:11" x14ac:dyDescent="0.3">
      <c r="A571" s="32">
        <f t="shared" si="8"/>
        <v>568</v>
      </c>
      <c r="B571"/>
      <c r="E571"/>
      <c r="F571"/>
      <c r="K571" s="17"/>
    </row>
    <row r="572" spans="1:11" x14ac:dyDescent="0.3">
      <c r="A572" s="32">
        <f t="shared" si="8"/>
        <v>569</v>
      </c>
      <c r="B572"/>
      <c r="E572"/>
      <c r="F572"/>
      <c r="K572" s="17"/>
    </row>
    <row r="573" spans="1:11" x14ac:dyDescent="0.3">
      <c r="A573" s="32">
        <f t="shared" si="8"/>
        <v>570</v>
      </c>
      <c r="B573"/>
      <c r="E573"/>
      <c r="F573"/>
      <c r="K573" s="17"/>
    </row>
    <row r="574" spans="1:11" x14ac:dyDescent="0.3">
      <c r="A574" s="32">
        <f t="shared" si="8"/>
        <v>571</v>
      </c>
      <c r="B574"/>
      <c r="E574"/>
      <c r="F574"/>
      <c r="K574" s="17"/>
    </row>
    <row r="575" spans="1:11" x14ac:dyDescent="0.3">
      <c r="A575" s="32">
        <f t="shared" si="8"/>
        <v>572</v>
      </c>
      <c r="B575"/>
      <c r="E575"/>
      <c r="F575"/>
      <c r="K575" s="17"/>
    </row>
    <row r="576" spans="1:11" x14ac:dyDescent="0.3">
      <c r="A576" s="32">
        <f t="shared" si="8"/>
        <v>573</v>
      </c>
      <c r="B576"/>
      <c r="E576"/>
      <c r="F576"/>
      <c r="K576" s="17"/>
    </row>
    <row r="577" spans="1:11" x14ac:dyDescent="0.3">
      <c r="A577" s="32">
        <f t="shared" si="8"/>
        <v>574</v>
      </c>
      <c r="B577"/>
      <c r="E577"/>
      <c r="F577"/>
      <c r="K577" s="17"/>
    </row>
    <row r="578" spans="1:11" x14ac:dyDescent="0.3">
      <c r="A578" s="32">
        <f t="shared" si="8"/>
        <v>575</v>
      </c>
      <c r="B578"/>
      <c r="E578"/>
      <c r="F578"/>
      <c r="K578" s="17"/>
    </row>
    <row r="579" spans="1:11" x14ac:dyDescent="0.3">
      <c r="A579" s="32">
        <f t="shared" si="8"/>
        <v>576</v>
      </c>
      <c r="B579"/>
      <c r="E579"/>
      <c r="F579"/>
      <c r="K579" s="17"/>
    </row>
    <row r="580" spans="1:11" x14ac:dyDescent="0.3">
      <c r="A580" s="32">
        <f t="shared" si="8"/>
        <v>577</v>
      </c>
      <c r="B580"/>
      <c r="E580"/>
      <c r="F580"/>
      <c r="K580" s="17"/>
    </row>
    <row r="581" spans="1:11" x14ac:dyDescent="0.3">
      <c r="A581" s="32">
        <f t="shared" si="8"/>
        <v>578</v>
      </c>
      <c r="B581"/>
      <c r="E581"/>
      <c r="F581"/>
      <c r="K581" s="17"/>
    </row>
    <row r="582" spans="1:11" x14ac:dyDescent="0.3">
      <c r="A582" s="32">
        <f t="shared" ref="A582:A613" si="9">+A581+1</f>
        <v>579</v>
      </c>
      <c r="B582"/>
      <c r="E582"/>
      <c r="F582"/>
      <c r="K582" s="17"/>
    </row>
    <row r="583" spans="1:11" x14ac:dyDescent="0.3">
      <c r="A583" s="32">
        <f t="shared" si="9"/>
        <v>580</v>
      </c>
      <c r="B583"/>
      <c r="E583"/>
      <c r="F583"/>
      <c r="K583" s="17"/>
    </row>
    <row r="584" spans="1:11" x14ac:dyDescent="0.3">
      <c r="A584" s="32">
        <f t="shared" si="9"/>
        <v>581</v>
      </c>
      <c r="B584"/>
      <c r="E584"/>
      <c r="F584"/>
      <c r="K584" s="17"/>
    </row>
    <row r="585" spans="1:11" x14ac:dyDescent="0.3">
      <c r="A585" s="32">
        <f t="shared" si="9"/>
        <v>582</v>
      </c>
      <c r="B585"/>
      <c r="E585"/>
      <c r="F585"/>
      <c r="K585" s="17"/>
    </row>
    <row r="586" spans="1:11" x14ac:dyDescent="0.3">
      <c r="A586" s="32">
        <f t="shared" si="9"/>
        <v>583</v>
      </c>
      <c r="B586"/>
      <c r="E586"/>
      <c r="F586"/>
      <c r="K586" s="17"/>
    </row>
    <row r="587" spans="1:11" x14ac:dyDescent="0.3">
      <c r="A587" s="32">
        <f t="shared" si="9"/>
        <v>584</v>
      </c>
      <c r="B587"/>
      <c r="E587"/>
      <c r="F587"/>
      <c r="K587" s="17"/>
    </row>
    <row r="588" spans="1:11" x14ac:dyDescent="0.3">
      <c r="A588" s="32">
        <f t="shared" si="9"/>
        <v>585</v>
      </c>
      <c r="B588"/>
      <c r="E588"/>
      <c r="F588"/>
      <c r="K588" s="17"/>
    </row>
    <row r="589" spans="1:11" x14ac:dyDescent="0.3">
      <c r="A589" s="32">
        <f t="shared" si="9"/>
        <v>586</v>
      </c>
      <c r="B589"/>
      <c r="E589"/>
      <c r="F589"/>
      <c r="K589" s="17"/>
    </row>
    <row r="590" spans="1:11" x14ac:dyDescent="0.3">
      <c r="A590" s="32">
        <f t="shared" si="9"/>
        <v>587</v>
      </c>
      <c r="B590"/>
      <c r="E590"/>
      <c r="F590"/>
      <c r="K590" s="17"/>
    </row>
    <row r="591" spans="1:11" x14ac:dyDescent="0.3">
      <c r="A591" s="32">
        <f t="shared" si="9"/>
        <v>588</v>
      </c>
      <c r="B591"/>
      <c r="E591"/>
      <c r="F591"/>
      <c r="K591" s="17"/>
    </row>
    <row r="592" spans="1:11" x14ac:dyDescent="0.3">
      <c r="A592" s="32">
        <f t="shared" si="9"/>
        <v>589</v>
      </c>
      <c r="B592"/>
      <c r="E592"/>
      <c r="F592"/>
      <c r="K592" s="17"/>
    </row>
    <row r="593" spans="1:11" x14ac:dyDescent="0.3">
      <c r="A593" s="32">
        <f t="shared" si="9"/>
        <v>590</v>
      </c>
      <c r="B593"/>
      <c r="E593"/>
      <c r="F593"/>
      <c r="K593" s="17"/>
    </row>
    <row r="594" spans="1:11" x14ac:dyDescent="0.3">
      <c r="A594" s="32">
        <f t="shared" si="9"/>
        <v>591</v>
      </c>
      <c r="B594"/>
      <c r="E594"/>
      <c r="F594"/>
      <c r="K594" s="17"/>
    </row>
    <row r="595" spans="1:11" x14ac:dyDescent="0.3">
      <c r="A595" s="32">
        <f t="shared" si="9"/>
        <v>592</v>
      </c>
      <c r="B595"/>
      <c r="E595"/>
      <c r="F595"/>
      <c r="K595" s="17"/>
    </row>
    <row r="596" spans="1:11" x14ac:dyDescent="0.3">
      <c r="A596" s="32">
        <f t="shared" si="9"/>
        <v>593</v>
      </c>
      <c r="B596"/>
      <c r="E596"/>
      <c r="F596"/>
      <c r="K596" s="17"/>
    </row>
    <row r="597" spans="1:11" x14ac:dyDescent="0.3">
      <c r="A597" s="32">
        <f t="shared" si="9"/>
        <v>594</v>
      </c>
      <c r="B597"/>
      <c r="E597"/>
      <c r="F597"/>
      <c r="K597" s="17"/>
    </row>
    <row r="598" spans="1:11" x14ac:dyDescent="0.3">
      <c r="A598" s="32">
        <f t="shared" si="9"/>
        <v>595</v>
      </c>
      <c r="B598"/>
      <c r="E598"/>
      <c r="F598"/>
      <c r="K598" s="17"/>
    </row>
    <row r="599" spans="1:11" x14ac:dyDescent="0.3">
      <c r="A599" s="32">
        <f t="shared" si="9"/>
        <v>596</v>
      </c>
      <c r="B599"/>
      <c r="E599"/>
      <c r="F599"/>
      <c r="K599" s="17"/>
    </row>
    <row r="600" spans="1:11" x14ac:dyDescent="0.3">
      <c r="A600" s="32">
        <f t="shared" si="9"/>
        <v>597</v>
      </c>
      <c r="B600"/>
      <c r="E600"/>
      <c r="F600"/>
      <c r="K600" s="17"/>
    </row>
    <row r="601" spans="1:11" x14ac:dyDescent="0.3">
      <c r="A601" s="32">
        <f t="shared" si="9"/>
        <v>598</v>
      </c>
      <c r="B601"/>
      <c r="E601"/>
      <c r="F601"/>
      <c r="K601" s="17"/>
    </row>
    <row r="602" spans="1:11" x14ac:dyDescent="0.3">
      <c r="A602" s="32">
        <f t="shared" si="9"/>
        <v>599</v>
      </c>
      <c r="B602"/>
      <c r="E602"/>
      <c r="F602"/>
      <c r="K602" s="17"/>
    </row>
    <row r="603" spans="1:11" x14ac:dyDescent="0.3">
      <c r="A603" s="32">
        <f t="shared" si="9"/>
        <v>600</v>
      </c>
      <c r="B603"/>
      <c r="E603"/>
      <c r="F603"/>
      <c r="K603" s="17"/>
    </row>
    <row r="604" spans="1:11" x14ac:dyDescent="0.3">
      <c r="A604" s="32">
        <f t="shared" si="9"/>
        <v>601</v>
      </c>
      <c r="B604"/>
      <c r="E604"/>
      <c r="F604"/>
      <c r="K604" s="17"/>
    </row>
    <row r="605" spans="1:11" x14ac:dyDescent="0.3">
      <c r="A605" s="32">
        <f t="shared" si="9"/>
        <v>602</v>
      </c>
      <c r="B605"/>
      <c r="E605"/>
      <c r="F605"/>
      <c r="K605" s="17"/>
    </row>
    <row r="606" spans="1:11" x14ac:dyDescent="0.3">
      <c r="A606" s="32">
        <f t="shared" si="9"/>
        <v>603</v>
      </c>
      <c r="B606"/>
      <c r="E606"/>
      <c r="F606"/>
      <c r="K606" s="17"/>
    </row>
    <row r="607" spans="1:11" x14ac:dyDescent="0.3">
      <c r="A607" s="32">
        <f t="shared" si="9"/>
        <v>604</v>
      </c>
      <c r="B607"/>
      <c r="E607"/>
      <c r="F607"/>
      <c r="K607" s="17"/>
    </row>
    <row r="608" spans="1:11" x14ac:dyDescent="0.3">
      <c r="A608" s="32">
        <f t="shared" si="9"/>
        <v>605</v>
      </c>
      <c r="B608"/>
      <c r="E608"/>
      <c r="F608"/>
      <c r="K608" s="17"/>
    </row>
    <row r="609" spans="1:11" x14ac:dyDescent="0.3">
      <c r="A609" s="32">
        <f t="shared" si="9"/>
        <v>606</v>
      </c>
      <c r="B609"/>
      <c r="E609"/>
      <c r="F609"/>
      <c r="K609" s="17"/>
    </row>
    <row r="610" spans="1:11" x14ac:dyDescent="0.3">
      <c r="A610" s="32">
        <f t="shared" si="9"/>
        <v>607</v>
      </c>
      <c r="B610"/>
      <c r="E610"/>
      <c r="F610"/>
      <c r="K610" s="17"/>
    </row>
    <row r="611" spans="1:11" x14ac:dyDescent="0.3">
      <c r="A611" s="32">
        <f t="shared" si="9"/>
        <v>608</v>
      </c>
      <c r="B611"/>
      <c r="E611"/>
      <c r="F611"/>
      <c r="K611" s="17"/>
    </row>
    <row r="612" spans="1:11" x14ac:dyDescent="0.3">
      <c r="A612" s="32">
        <f t="shared" si="9"/>
        <v>609</v>
      </c>
      <c r="B612"/>
      <c r="E612"/>
      <c r="F612"/>
      <c r="K612" s="17"/>
    </row>
    <row r="613" spans="1:11" x14ac:dyDescent="0.3">
      <c r="A613" s="32">
        <f t="shared" si="9"/>
        <v>610</v>
      </c>
      <c r="B613"/>
      <c r="E613"/>
      <c r="F613"/>
      <c r="K613" s="17"/>
    </row>
    <row r="614" spans="1:11" x14ac:dyDescent="0.3">
      <c r="A614" s="32"/>
      <c r="B614"/>
      <c r="E614"/>
      <c r="F614"/>
      <c r="K614" s="17"/>
    </row>
    <row r="615" spans="1:11" x14ac:dyDescent="0.3">
      <c r="A615" s="32"/>
      <c r="B615"/>
      <c r="E615"/>
      <c r="F615"/>
      <c r="K615" s="17"/>
    </row>
    <row r="616" spans="1:11" x14ac:dyDescent="0.3">
      <c r="A616" s="32"/>
      <c r="B616"/>
      <c r="E616"/>
      <c r="F616"/>
      <c r="K616" s="17"/>
    </row>
    <row r="617" spans="1:11" x14ac:dyDescent="0.3">
      <c r="A617" s="32"/>
      <c r="B617"/>
      <c r="E617"/>
      <c r="F617"/>
      <c r="K617" s="17"/>
    </row>
    <row r="618" spans="1:11" x14ac:dyDescent="0.3">
      <c r="A618" s="32"/>
      <c r="B618"/>
      <c r="E618"/>
      <c r="F618"/>
      <c r="K618" s="17"/>
    </row>
    <row r="619" spans="1:11" x14ac:dyDescent="0.3">
      <c r="A619" s="32"/>
      <c r="B619"/>
      <c r="E619"/>
      <c r="F619"/>
      <c r="K619" s="17"/>
    </row>
    <row r="620" spans="1:11" x14ac:dyDescent="0.3">
      <c r="A620" s="32"/>
      <c r="B620"/>
      <c r="E620"/>
      <c r="F620"/>
      <c r="K620" s="17"/>
    </row>
    <row r="621" spans="1:11" x14ac:dyDescent="0.3">
      <c r="A621" s="32"/>
      <c r="B621"/>
      <c r="E621"/>
      <c r="F621"/>
      <c r="K621" s="17"/>
    </row>
    <row r="622" spans="1:11" x14ac:dyDescent="0.3">
      <c r="A622" s="32"/>
      <c r="B622"/>
      <c r="E622"/>
      <c r="F622"/>
      <c r="K622" s="17"/>
    </row>
    <row r="623" spans="1:11" x14ac:dyDescent="0.3">
      <c r="A623" s="32"/>
      <c r="B623"/>
      <c r="E623"/>
      <c r="F623"/>
      <c r="K623" s="17"/>
    </row>
    <row r="624" spans="1:11" x14ac:dyDescent="0.3">
      <c r="A624" s="32"/>
      <c r="B624"/>
      <c r="E624"/>
      <c r="F624"/>
      <c r="K624" s="17"/>
    </row>
    <row r="625" spans="1:11" x14ac:dyDescent="0.3">
      <c r="A625" s="32"/>
      <c r="B625"/>
      <c r="E625"/>
      <c r="F625"/>
      <c r="K625" s="17"/>
    </row>
    <row r="626" spans="1:11" x14ac:dyDescent="0.3">
      <c r="A626" s="32"/>
      <c r="B626"/>
      <c r="E626"/>
      <c r="F626"/>
      <c r="K626" s="17"/>
    </row>
    <row r="627" spans="1:11" x14ac:dyDescent="0.3">
      <c r="A627" s="32"/>
      <c r="B627"/>
      <c r="E627"/>
      <c r="F627"/>
      <c r="K627" s="17"/>
    </row>
    <row r="628" spans="1:11" x14ac:dyDescent="0.3">
      <c r="A628" s="32"/>
      <c r="B628"/>
      <c r="E628"/>
      <c r="F628"/>
      <c r="K628" s="17"/>
    </row>
    <row r="629" spans="1:11" x14ac:dyDescent="0.3">
      <c r="A629" s="32"/>
      <c r="B629"/>
      <c r="E629"/>
      <c r="F629"/>
      <c r="K629" s="17"/>
    </row>
    <row r="630" spans="1:11" x14ac:dyDescent="0.3">
      <c r="A630" s="32"/>
      <c r="B630"/>
      <c r="E630"/>
      <c r="F630"/>
      <c r="K630" s="17"/>
    </row>
    <row r="631" spans="1:11" x14ac:dyDescent="0.3">
      <c r="A631" s="32"/>
      <c r="B631"/>
      <c r="E631"/>
      <c r="F631"/>
      <c r="K631" s="17"/>
    </row>
    <row r="632" spans="1:11" x14ac:dyDescent="0.3">
      <c r="A632" s="32"/>
      <c r="B632"/>
      <c r="E632"/>
      <c r="F632"/>
      <c r="K632" s="17"/>
    </row>
    <row r="633" spans="1:11" x14ac:dyDescent="0.3">
      <c r="A633" s="32"/>
      <c r="B633"/>
      <c r="E633"/>
      <c r="F633"/>
      <c r="K633" s="17"/>
    </row>
    <row r="634" spans="1:11" x14ac:dyDescent="0.3">
      <c r="A634" s="32"/>
      <c r="B634"/>
      <c r="E634"/>
      <c r="F634"/>
      <c r="K634" s="17"/>
    </row>
    <row r="635" spans="1:11" x14ac:dyDescent="0.3">
      <c r="A635" s="32"/>
      <c r="B635"/>
      <c r="E635"/>
      <c r="F635"/>
      <c r="K635" s="17"/>
    </row>
    <row r="636" spans="1:11" x14ac:dyDescent="0.3">
      <c r="A636" s="32"/>
      <c r="B636"/>
      <c r="E636"/>
      <c r="F636"/>
      <c r="K636" s="17"/>
    </row>
    <row r="637" spans="1:11" x14ac:dyDescent="0.3">
      <c r="A637" s="32"/>
      <c r="B637"/>
      <c r="E637"/>
      <c r="F637"/>
      <c r="K637" s="17"/>
    </row>
    <row r="638" spans="1:11" x14ac:dyDescent="0.3">
      <c r="A638" s="32"/>
      <c r="B638"/>
      <c r="E638"/>
      <c r="F638"/>
      <c r="K638" s="17"/>
    </row>
    <row r="639" spans="1:11" x14ac:dyDescent="0.3">
      <c r="A639" s="32"/>
      <c r="B639"/>
      <c r="E639"/>
      <c r="F639"/>
      <c r="K639" s="17"/>
    </row>
    <row r="640" spans="1:11" x14ac:dyDescent="0.3">
      <c r="A640" s="32"/>
      <c r="B640"/>
      <c r="E640"/>
      <c r="F640"/>
      <c r="K640" s="17"/>
    </row>
    <row r="641" spans="1:11" x14ac:dyDescent="0.3">
      <c r="A641" s="32"/>
      <c r="B641"/>
      <c r="E641"/>
      <c r="F641"/>
      <c r="K641" s="17"/>
    </row>
    <row r="642" spans="1:11" x14ac:dyDescent="0.3">
      <c r="A642" s="32"/>
      <c r="B642"/>
      <c r="E642"/>
      <c r="F642"/>
      <c r="K642" s="17"/>
    </row>
    <row r="643" spans="1:11" x14ac:dyDescent="0.3">
      <c r="A643" s="32"/>
      <c r="B643"/>
      <c r="E643"/>
      <c r="F643"/>
      <c r="K643" s="17"/>
    </row>
    <row r="644" spans="1:11" x14ac:dyDescent="0.3">
      <c r="A644" s="32"/>
      <c r="B644"/>
      <c r="E644"/>
      <c r="F644"/>
      <c r="K644" s="17"/>
    </row>
    <row r="645" spans="1:11" x14ac:dyDescent="0.3">
      <c r="A645" s="32"/>
      <c r="B645"/>
      <c r="E645"/>
      <c r="F645"/>
      <c r="K645" s="17"/>
    </row>
    <row r="646" spans="1:11" x14ac:dyDescent="0.3">
      <c r="A646" s="32"/>
      <c r="B646"/>
      <c r="E646"/>
      <c r="F646"/>
      <c r="K646" s="17"/>
    </row>
    <row r="647" spans="1:11" x14ac:dyDescent="0.3">
      <c r="A647" s="32"/>
      <c r="B647"/>
      <c r="E647"/>
      <c r="F647"/>
      <c r="K647" s="17"/>
    </row>
    <row r="648" spans="1:11" x14ac:dyDescent="0.3">
      <c r="A648" s="32"/>
      <c r="B648"/>
      <c r="E648"/>
      <c r="F648"/>
      <c r="K648" s="17"/>
    </row>
    <row r="649" spans="1:11" x14ac:dyDescent="0.3">
      <c r="A649" s="32"/>
      <c r="B649"/>
      <c r="E649"/>
      <c r="F649"/>
      <c r="K649" s="17"/>
    </row>
    <row r="650" spans="1:11" x14ac:dyDescent="0.3">
      <c r="A650" s="32"/>
      <c r="B650"/>
      <c r="E650"/>
      <c r="F650"/>
      <c r="K650" s="17"/>
    </row>
    <row r="651" spans="1:11" x14ac:dyDescent="0.3">
      <c r="A651" s="32"/>
      <c r="B651"/>
      <c r="E651"/>
      <c r="F651"/>
      <c r="K651" s="17"/>
    </row>
    <row r="652" spans="1:11" x14ac:dyDescent="0.3">
      <c r="A652" s="32"/>
      <c r="B652"/>
      <c r="E652"/>
      <c r="F652"/>
      <c r="K652" s="17"/>
    </row>
    <row r="653" spans="1:11" x14ac:dyDescent="0.3">
      <c r="A653" s="32"/>
      <c r="B653"/>
      <c r="E653"/>
      <c r="F653"/>
      <c r="K653" s="17"/>
    </row>
    <row r="654" spans="1:11" x14ac:dyDescent="0.3">
      <c r="A654" s="32"/>
      <c r="B654"/>
      <c r="E654"/>
      <c r="F654"/>
      <c r="K654" s="17"/>
    </row>
    <row r="655" spans="1:11" x14ac:dyDescent="0.3">
      <c r="A655" s="32"/>
      <c r="B655"/>
      <c r="E655"/>
      <c r="F655"/>
      <c r="K655" s="17"/>
    </row>
    <row r="656" spans="1:11" x14ac:dyDescent="0.3">
      <c r="A656" s="32"/>
      <c r="B656"/>
      <c r="E656"/>
      <c r="F656"/>
      <c r="K656" s="17"/>
    </row>
    <row r="657" spans="1:11" x14ac:dyDescent="0.3">
      <c r="A657" s="32"/>
      <c r="B657"/>
      <c r="E657"/>
      <c r="F657"/>
      <c r="K657" s="17"/>
    </row>
    <row r="658" spans="1:11" x14ac:dyDescent="0.3">
      <c r="A658" s="32"/>
      <c r="B658"/>
      <c r="E658"/>
      <c r="F658"/>
      <c r="K658" s="17"/>
    </row>
    <row r="659" spans="1:11" x14ac:dyDescent="0.3">
      <c r="A659" s="32"/>
      <c r="B659"/>
      <c r="E659"/>
      <c r="F659"/>
      <c r="K659" s="17"/>
    </row>
    <row r="660" spans="1:11" x14ac:dyDescent="0.3">
      <c r="A660" s="32"/>
      <c r="B660"/>
      <c r="E660"/>
      <c r="F660"/>
      <c r="K660" s="17"/>
    </row>
    <row r="661" spans="1:11" x14ac:dyDescent="0.3">
      <c r="A661" s="32"/>
      <c r="B661"/>
      <c r="E661"/>
      <c r="F661"/>
      <c r="K661" s="17"/>
    </row>
    <row r="662" spans="1:11" x14ac:dyDescent="0.3">
      <c r="A662" s="32"/>
      <c r="B662"/>
      <c r="E662"/>
      <c r="F662"/>
      <c r="K662" s="17"/>
    </row>
    <row r="663" spans="1:11" x14ac:dyDescent="0.3">
      <c r="A663" s="32"/>
      <c r="B663"/>
      <c r="E663"/>
      <c r="F663"/>
      <c r="K663" s="17"/>
    </row>
    <row r="664" spans="1:11" x14ac:dyDescent="0.3">
      <c r="A664" s="32"/>
      <c r="B664"/>
      <c r="E664"/>
      <c r="F664"/>
      <c r="K664" s="17"/>
    </row>
    <row r="665" spans="1:11" x14ac:dyDescent="0.3">
      <c r="A665" s="32"/>
      <c r="B665"/>
      <c r="E665"/>
      <c r="F665"/>
      <c r="K665" s="17"/>
    </row>
    <row r="666" spans="1:11" x14ac:dyDescent="0.3">
      <c r="A666" s="32"/>
      <c r="B666"/>
      <c r="E666"/>
      <c r="F666"/>
      <c r="K666" s="17"/>
    </row>
    <row r="667" spans="1:11" x14ac:dyDescent="0.3">
      <c r="A667" s="32"/>
      <c r="B667"/>
      <c r="E667"/>
      <c r="F667"/>
      <c r="K667" s="17"/>
    </row>
    <row r="668" spans="1:11" x14ac:dyDescent="0.3">
      <c r="A668" s="32"/>
      <c r="B668"/>
      <c r="E668"/>
      <c r="F668"/>
      <c r="K668" s="17"/>
    </row>
    <row r="669" spans="1:11" x14ac:dyDescent="0.3">
      <c r="A669" s="32"/>
      <c r="B669"/>
      <c r="E669"/>
      <c r="F669"/>
      <c r="K669" s="17"/>
    </row>
    <row r="670" spans="1:11" x14ac:dyDescent="0.3">
      <c r="A670" s="32"/>
      <c r="B670"/>
      <c r="E670"/>
      <c r="F670"/>
      <c r="K670" s="17"/>
    </row>
    <row r="671" spans="1:11" x14ac:dyDescent="0.3">
      <c r="A671" s="32"/>
      <c r="B671"/>
      <c r="E671"/>
      <c r="F671"/>
      <c r="K671" s="17"/>
    </row>
    <row r="672" spans="1:11" x14ac:dyDescent="0.3">
      <c r="A672" s="32"/>
      <c r="B672"/>
      <c r="E672"/>
      <c r="F672"/>
      <c r="K672" s="17"/>
    </row>
    <row r="673" spans="1:11" x14ac:dyDescent="0.3">
      <c r="A673" s="32"/>
      <c r="B673"/>
      <c r="E673"/>
      <c r="F673"/>
      <c r="K673" s="17"/>
    </row>
    <row r="674" spans="1:11" x14ac:dyDescent="0.3">
      <c r="A674" s="32"/>
      <c r="B674"/>
      <c r="E674"/>
      <c r="F674"/>
      <c r="K674" s="17"/>
    </row>
    <row r="675" spans="1:11" x14ac:dyDescent="0.3">
      <c r="A675" s="32"/>
      <c r="B675"/>
      <c r="E675"/>
      <c r="F675"/>
      <c r="K675" s="17"/>
    </row>
    <row r="676" spans="1:11" x14ac:dyDescent="0.3">
      <c r="A676" s="32"/>
      <c r="B676"/>
      <c r="E676"/>
      <c r="F676"/>
      <c r="K676" s="17"/>
    </row>
    <row r="677" spans="1:11" x14ac:dyDescent="0.3">
      <c r="A677" s="32"/>
      <c r="B677" s="32"/>
      <c r="C677" s="33"/>
      <c r="D677" s="33"/>
      <c r="E677" s="33"/>
      <c r="F677" s="32"/>
      <c r="G677" s="32"/>
      <c r="H677" s="17"/>
      <c r="I677" s="17"/>
      <c r="J677" s="17"/>
      <c r="K677" s="17"/>
    </row>
    <row r="678" spans="1:11" x14ac:dyDescent="0.3">
      <c r="A678" s="32"/>
      <c r="B678" s="32"/>
      <c r="C678" s="33"/>
      <c r="D678" s="33"/>
      <c r="E678" s="33"/>
      <c r="F678" s="32"/>
      <c r="G678" s="32"/>
      <c r="H678" s="17"/>
      <c r="I678" s="17"/>
      <c r="J678" s="17"/>
      <c r="K678" s="17"/>
    </row>
    <row r="679" spans="1:11" x14ac:dyDescent="0.3">
      <c r="A679" s="32"/>
      <c r="B679" s="32"/>
      <c r="C679" s="33"/>
      <c r="D679" s="33"/>
      <c r="E679" s="33"/>
      <c r="F679" s="32"/>
      <c r="G679" s="32"/>
      <c r="H679" s="17"/>
      <c r="I679" s="17"/>
      <c r="J679" s="17"/>
      <c r="K679" s="17"/>
    </row>
    <row r="680" spans="1:11" x14ac:dyDescent="0.3">
      <c r="A680" s="32"/>
      <c r="B680" s="32"/>
      <c r="C680" s="33"/>
      <c r="D680" s="33"/>
      <c r="E680" s="33"/>
      <c r="F680" s="32"/>
      <c r="G680" s="32"/>
      <c r="H680" s="17"/>
      <c r="I680" s="17"/>
      <c r="J680" s="17"/>
      <c r="K680" s="17"/>
    </row>
    <row r="681" spans="1:11" x14ac:dyDescent="0.3">
      <c r="A681" s="32"/>
      <c r="B681" s="32"/>
      <c r="C681" s="33"/>
      <c r="D681" s="33"/>
      <c r="E681" s="33"/>
      <c r="F681" s="32"/>
      <c r="G681" s="32"/>
      <c r="H681" s="17"/>
      <c r="I681" s="17"/>
      <c r="J681" s="17"/>
      <c r="K681" s="17"/>
    </row>
    <row r="682" spans="1:11" x14ac:dyDescent="0.3">
      <c r="A682" s="32"/>
      <c r="B682" s="32"/>
      <c r="C682" s="33"/>
      <c r="D682" s="33"/>
      <c r="E682" s="33"/>
      <c r="F682" s="32"/>
      <c r="G682" s="32"/>
      <c r="H682" s="17"/>
      <c r="I682" s="17"/>
      <c r="J682" s="17"/>
      <c r="K682" s="17"/>
    </row>
    <row r="683" spans="1:11" x14ac:dyDescent="0.3">
      <c r="A683" s="32"/>
      <c r="B683" s="32"/>
      <c r="C683" s="33"/>
      <c r="D683" s="33"/>
      <c r="E683" s="33"/>
      <c r="F683" s="32"/>
      <c r="G683" s="32"/>
      <c r="H683" s="17"/>
      <c r="I683" s="17"/>
      <c r="J683" s="17"/>
      <c r="K683" s="17"/>
    </row>
    <row r="684" spans="1:11" x14ac:dyDescent="0.3">
      <c r="A684" s="32"/>
      <c r="B684" s="32"/>
      <c r="C684" s="33"/>
      <c r="D684" s="33"/>
      <c r="E684" s="33"/>
      <c r="F684" s="32"/>
      <c r="G684" s="32"/>
      <c r="H684" s="17"/>
      <c r="I684" s="17"/>
      <c r="J684" s="17"/>
      <c r="K684" s="17"/>
    </row>
    <row r="685" spans="1:11" x14ac:dyDescent="0.3">
      <c r="A685" s="32"/>
      <c r="B685" s="32"/>
      <c r="C685" s="33"/>
      <c r="D685" s="33"/>
      <c r="E685" s="33"/>
      <c r="F685" s="32"/>
      <c r="G685" s="32"/>
      <c r="H685" s="17"/>
      <c r="I685" s="17"/>
      <c r="J685" s="17"/>
      <c r="K685" s="17"/>
    </row>
    <row r="686" spans="1:11" x14ac:dyDescent="0.3">
      <c r="A686" s="32"/>
      <c r="B686" s="32"/>
      <c r="C686" s="33"/>
      <c r="D686" s="33"/>
      <c r="E686" s="33"/>
      <c r="F686" s="32"/>
      <c r="G686" s="32"/>
      <c r="H686" s="17"/>
      <c r="I686" s="17"/>
      <c r="J686" s="17"/>
      <c r="K686" s="17"/>
    </row>
    <row r="687" spans="1:11" x14ac:dyDescent="0.3">
      <c r="A687" s="32"/>
      <c r="B687" s="32"/>
      <c r="C687" s="33"/>
      <c r="D687" s="33"/>
      <c r="E687" s="33"/>
      <c r="F687" s="32"/>
      <c r="G687" s="32"/>
      <c r="H687" s="17"/>
      <c r="I687" s="17"/>
      <c r="J687" s="17"/>
      <c r="K687" s="17"/>
    </row>
    <row r="688" spans="1:11" x14ac:dyDescent="0.3">
      <c r="A688" s="32"/>
      <c r="B688" s="32"/>
      <c r="C688" s="33"/>
      <c r="D688" s="33"/>
      <c r="E688" s="33"/>
      <c r="F688" s="32"/>
      <c r="G688" s="32"/>
      <c r="H688" s="17"/>
      <c r="I688" s="17"/>
      <c r="J688" s="17"/>
      <c r="K688" s="17"/>
    </row>
    <row r="689" spans="1:11" x14ac:dyDescent="0.3">
      <c r="A689" s="32"/>
      <c r="B689" s="32"/>
      <c r="C689" s="33"/>
      <c r="D689" s="33"/>
      <c r="E689" s="33"/>
      <c r="F689" s="32"/>
      <c r="G689" s="32"/>
      <c r="H689" s="17"/>
      <c r="I689" s="17"/>
      <c r="J689" s="17"/>
      <c r="K689" s="17"/>
    </row>
    <row r="690" spans="1:11" x14ac:dyDescent="0.3">
      <c r="A690" s="32"/>
      <c r="B690" s="32"/>
      <c r="C690" s="33"/>
      <c r="D690" s="33"/>
      <c r="E690" s="33"/>
      <c r="F690" s="32"/>
      <c r="G690" s="32"/>
      <c r="H690" s="17"/>
      <c r="I690" s="17"/>
      <c r="J690" s="17"/>
      <c r="K690" s="17"/>
    </row>
    <row r="691" spans="1:11" x14ac:dyDescent="0.3">
      <c r="A691" s="32"/>
      <c r="B691" s="32"/>
      <c r="C691" s="33"/>
      <c r="D691" s="33"/>
      <c r="E691" s="33"/>
      <c r="F691" s="32"/>
      <c r="G691" s="32"/>
      <c r="H691" s="17"/>
      <c r="I691" s="17"/>
      <c r="J691" s="17"/>
      <c r="K691" s="17"/>
    </row>
    <row r="692" spans="1:11" x14ac:dyDescent="0.3">
      <c r="A692" s="32"/>
      <c r="B692" s="32"/>
      <c r="C692" s="33"/>
      <c r="D692" s="33"/>
      <c r="E692" s="33"/>
      <c r="F692" s="32"/>
      <c r="G692" s="32"/>
      <c r="H692" s="17"/>
      <c r="I692" s="17"/>
      <c r="J692" s="17"/>
      <c r="K692" s="17"/>
    </row>
    <row r="693" spans="1:11" x14ac:dyDescent="0.3">
      <c r="A693" s="32"/>
      <c r="B693" s="32"/>
      <c r="C693" s="33"/>
      <c r="D693" s="33"/>
      <c r="E693" s="33"/>
      <c r="F693" s="32"/>
      <c r="G693" s="32"/>
      <c r="H693" s="17"/>
      <c r="I693" s="17"/>
      <c r="J693" s="17"/>
      <c r="K693" s="17"/>
    </row>
    <row r="694" spans="1:11" x14ac:dyDescent="0.3">
      <c r="A694" s="32"/>
      <c r="B694" s="32"/>
      <c r="C694" s="33"/>
      <c r="D694" s="33"/>
      <c r="E694" s="33"/>
      <c r="F694" s="32"/>
      <c r="G694" s="32"/>
      <c r="H694" s="17"/>
      <c r="I694" s="17"/>
      <c r="J694" s="17"/>
      <c r="K694" s="17"/>
    </row>
    <row r="695" spans="1:11" x14ac:dyDescent="0.3">
      <c r="A695" s="32"/>
      <c r="B695" s="32"/>
      <c r="C695" s="33"/>
      <c r="D695" s="33"/>
      <c r="E695" s="33"/>
      <c r="F695" s="32"/>
      <c r="G695" s="32"/>
      <c r="H695" s="17"/>
      <c r="I695" s="17"/>
      <c r="J695" s="17"/>
      <c r="K695" s="17"/>
    </row>
    <row r="696" spans="1:11" x14ac:dyDescent="0.3">
      <c r="A696" s="32"/>
      <c r="B696" s="32"/>
      <c r="C696" s="33"/>
      <c r="D696" s="33"/>
      <c r="E696" s="33"/>
      <c r="F696" s="32"/>
      <c r="G696" s="32"/>
      <c r="H696" s="17"/>
      <c r="I696" s="17"/>
      <c r="J696" s="17"/>
      <c r="K696" s="17"/>
    </row>
    <row r="697" spans="1:11" x14ac:dyDescent="0.3">
      <c r="A697" s="32"/>
      <c r="B697" s="32"/>
      <c r="C697" s="33"/>
      <c r="D697" s="33"/>
      <c r="E697" s="33"/>
      <c r="F697" s="32"/>
      <c r="G697" s="32"/>
      <c r="H697" s="17"/>
      <c r="I697" s="17"/>
      <c r="J697" s="17"/>
      <c r="K697" s="17"/>
    </row>
    <row r="698" spans="1:11" x14ac:dyDescent="0.3">
      <c r="A698" s="32"/>
      <c r="B698" s="32"/>
      <c r="C698" s="33"/>
      <c r="D698" s="33"/>
      <c r="E698" s="33"/>
      <c r="F698" s="32"/>
      <c r="G698" s="32"/>
      <c r="H698" s="17"/>
      <c r="I698" s="17"/>
      <c r="J698" s="17"/>
      <c r="K698" s="17"/>
    </row>
    <row r="699" spans="1:11" x14ac:dyDescent="0.3">
      <c r="A699" s="32"/>
      <c r="B699" s="32"/>
      <c r="C699" s="33"/>
      <c r="D699" s="33"/>
      <c r="E699" s="33"/>
      <c r="F699" s="32"/>
      <c r="G699" s="32"/>
      <c r="H699" s="17"/>
      <c r="I699" s="17"/>
      <c r="J699" s="17"/>
      <c r="K699" s="17"/>
    </row>
    <row r="700" spans="1:11" x14ac:dyDescent="0.3">
      <c r="A700" s="32"/>
      <c r="B700" s="32"/>
      <c r="C700" s="33"/>
      <c r="D700" s="33"/>
      <c r="E700" s="33"/>
      <c r="F700" s="32"/>
      <c r="G700" s="32"/>
      <c r="H700" s="17"/>
      <c r="I700" s="17"/>
      <c r="J700" s="17"/>
      <c r="K700" s="17"/>
    </row>
    <row r="701" spans="1:11" x14ac:dyDescent="0.3">
      <c r="A701" s="32"/>
      <c r="B701" s="32"/>
      <c r="C701" s="33"/>
      <c r="D701" s="33"/>
      <c r="E701" s="33"/>
      <c r="F701" s="32"/>
      <c r="G701" s="32"/>
      <c r="H701" s="17"/>
      <c r="I701" s="17"/>
      <c r="J701" s="17"/>
      <c r="K701" s="17"/>
    </row>
    <row r="702" spans="1:11" x14ac:dyDescent="0.3">
      <c r="A702" s="32"/>
      <c r="B702" s="32"/>
      <c r="C702" s="33"/>
      <c r="D702" s="33"/>
      <c r="E702" s="33"/>
      <c r="F702" s="32"/>
      <c r="G702" s="32"/>
      <c r="H702" s="17"/>
      <c r="I702" s="17"/>
      <c r="J702" s="17"/>
      <c r="K702" s="17"/>
    </row>
    <row r="703" spans="1:11" x14ac:dyDescent="0.3">
      <c r="A703" s="32"/>
      <c r="B703" s="32"/>
      <c r="C703" s="33"/>
      <c r="D703" s="33"/>
      <c r="E703" s="33"/>
      <c r="F703" s="32"/>
      <c r="G703" s="32"/>
      <c r="H703" s="17"/>
      <c r="I703" s="17"/>
      <c r="J703" s="17"/>
      <c r="K703" s="17"/>
    </row>
    <row r="704" spans="1:11" x14ac:dyDescent="0.3">
      <c r="A704" s="32"/>
      <c r="B704" s="32"/>
      <c r="C704" s="33"/>
      <c r="D704" s="33"/>
      <c r="E704" s="33"/>
      <c r="F704" s="32"/>
      <c r="G704" s="32"/>
      <c r="H704" s="17"/>
      <c r="I704" s="17"/>
      <c r="J704" s="17"/>
      <c r="K704" s="17"/>
    </row>
    <row r="705" spans="1:11" x14ac:dyDescent="0.3">
      <c r="A705" s="32"/>
      <c r="B705" s="32"/>
      <c r="C705" s="33"/>
      <c r="D705" s="33"/>
      <c r="E705" s="33"/>
      <c r="F705" s="32"/>
      <c r="G705" s="32"/>
      <c r="H705" s="17"/>
      <c r="I705" s="17"/>
      <c r="J705" s="17"/>
      <c r="K705" s="17"/>
    </row>
    <row r="706" spans="1:11" x14ac:dyDescent="0.3">
      <c r="A706" s="32"/>
      <c r="B706" s="32"/>
      <c r="C706" s="33"/>
      <c r="D706" s="33"/>
      <c r="E706" s="33"/>
      <c r="F706" s="32"/>
      <c r="G706" s="32"/>
      <c r="H706" s="17"/>
      <c r="I706" s="17"/>
      <c r="J706" s="17"/>
      <c r="K706" s="17"/>
    </row>
    <row r="707" spans="1:11" x14ac:dyDescent="0.3">
      <c r="A707" s="32"/>
      <c r="B707" s="32"/>
      <c r="C707" s="33"/>
      <c r="D707" s="33"/>
      <c r="E707" s="33"/>
      <c r="F707" s="32"/>
      <c r="G707" s="32"/>
      <c r="H707" s="17"/>
      <c r="I707" s="17"/>
      <c r="J707" s="17"/>
      <c r="K707" s="17"/>
    </row>
    <row r="708" spans="1:11" x14ac:dyDescent="0.3">
      <c r="A708" s="32"/>
      <c r="B708" s="32"/>
      <c r="C708" s="33"/>
      <c r="D708" s="33"/>
      <c r="E708" s="33"/>
      <c r="F708" s="32"/>
      <c r="G708" s="32"/>
      <c r="H708" s="17"/>
      <c r="I708" s="17"/>
      <c r="J708" s="17"/>
      <c r="K708" s="17"/>
    </row>
    <row r="709" spans="1:11" x14ac:dyDescent="0.3">
      <c r="A709" s="32"/>
      <c r="B709" s="32"/>
      <c r="C709" s="33"/>
      <c r="D709" s="33"/>
      <c r="E709" s="33"/>
      <c r="F709" s="32"/>
      <c r="G709" s="32"/>
      <c r="H709" s="17"/>
      <c r="I709" s="17"/>
      <c r="J709" s="17"/>
      <c r="K709" s="17"/>
    </row>
    <row r="710" spans="1:11" x14ac:dyDescent="0.3">
      <c r="A710" s="32"/>
      <c r="B710" s="32"/>
      <c r="C710" s="33"/>
      <c r="D710" s="33"/>
      <c r="E710" s="33"/>
      <c r="F710" s="32"/>
      <c r="G710" s="32"/>
      <c r="H710" s="17"/>
      <c r="I710" s="17"/>
      <c r="J710" s="17"/>
      <c r="K710" s="17"/>
    </row>
    <row r="711" spans="1:11" x14ac:dyDescent="0.3">
      <c r="A711" s="32"/>
      <c r="B711" s="32"/>
      <c r="C711" s="33"/>
      <c r="D711" s="33"/>
      <c r="E711" s="33"/>
      <c r="F711" s="32"/>
      <c r="G711" s="32"/>
      <c r="H711" s="17"/>
      <c r="I711" s="17"/>
      <c r="J711" s="17"/>
      <c r="K711" s="17"/>
    </row>
    <row r="712" spans="1:11" x14ac:dyDescent="0.3">
      <c r="A712" s="32"/>
      <c r="B712" s="32"/>
      <c r="C712" s="33"/>
      <c r="D712" s="33"/>
      <c r="E712" s="33"/>
      <c r="F712" s="32"/>
      <c r="G712" s="32"/>
      <c r="H712" s="17"/>
      <c r="I712" s="17"/>
      <c r="J712" s="17"/>
      <c r="K712" s="17"/>
    </row>
    <row r="713" spans="1:11" x14ac:dyDescent="0.3">
      <c r="A713" s="32"/>
      <c r="B713" s="32"/>
      <c r="C713" s="33"/>
      <c r="D713" s="33"/>
      <c r="E713" s="33"/>
      <c r="F713" s="32"/>
      <c r="G713" s="32"/>
      <c r="H713" s="17"/>
      <c r="I713" s="17"/>
      <c r="J713" s="17"/>
      <c r="K713" s="17"/>
    </row>
    <row r="714" spans="1:11" x14ac:dyDescent="0.3">
      <c r="A714" s="32"/>
      <c r="B714" s="32"/>
      <c r="C714" s="33"/>
      <c r="D714" s="33"/>
      <c r="E714" s="33"/>
      <c r="F714" s="32"/>
      <c r="G714" s="32"/>
      <c r="H714" s="17"/>
      <c r="I714" s="17"/>
      <c r="J714" s="17"/>
      <c r="K714" s="17"/>
    </row>
    <row r="715" spans="1:11" x14ac:dyDescent="0.3">
      <c r="A715" s="32"/>
      <c r="B715" s="32"/>
      <c r="C715" s="33"/>
      <c r="D715" s="33"/>
      <c r="E715" s="33"/>
      <c r="F715" s="32"/>
      <c r="G715" s="32"/>
      <c r="H715" s="17"/>
      <c r="I715" s="17"/>
      <c r="J715" s="17"/>
      <c r="K715" s="17"/>
    </row>
    <row r="716" spans="1:11" x14ac:dyDescent="0.3">
      <c r="A716" s="32"/>
      <c r="B716" s="32"/>
      <c r="C716" s="33"/>
      <c r="D716" s="33"/>
      <c r="E716" s="33"/>
      <c r="F716" s="32"/>
      <c r="G716" s="32"/>
      <c r="H716" s="17"/>
      <c r="I716" s="17"/>
      <c r="J716" s="17"/>
      <c r="K716" s="17"/>
    </row>
    <row r="717" spans="1:11" x14ac:dyDescent="0.3">
      <c r="A717" s="32"/>
      <c r="B717" s="32"/>
      <c r="C717" s="33"/>
      <c r="D717" s="33"/>
      <c r="E717" s="33"/>
      <c r="F717" s="32"/>
      <c r="G717" s="32"/>
      <c r="H717" s="17"/>
      <c r="I717" s="17"/>
      <c r="J717" s="17"/>
      <c r="K717" s="17"/>
    </row>
    <row r="718" spans="1:11" x14ac:dyDescent="0.3">
      <c r="A718" s="32"/>
      <c r="B718" s="32"/>
      <c r="C718" s="33"/>
      <c r="D718" s="33"/>
      <c r="E718" s="33"/>
      <c r="F718" s="32"/>
      <c r="G718" s="32"/>
      <c r="H718" s="17"/>
      <c r="I718" s="17"/>
      <c r="J718" s="17"/>
      <c r="K718" s="17"/>
    </row>
    <row r="719" spans="1:11" x14ac:dyDescent="0.3">
      <c r="A719" s="32"/>
      <c r="B719" s="32"/>
      <c r="C719" s="33"/>
      <c r="D719" s="33"/>
      <c r="E719" s="33"/>
      <c r="F719" s="32"/>
      <c r="G719" s="32"/>
      <c r="H719" s="17"/>
      <c r="I719" s="17"/>
      <c r="J719" s="17"/>
      <c r="K719" s="17"/>
    </row>
    <row r="720" spans="1:11" x14ac:dyDescent="0.3">
      <c r="A720" s="32"/>
      <c r="B720" s="32"/>
      <c r="C720" s="33"/>
      <c r="D720" s="33"/>
      <c r="E720" s="33"/>
      <c r="F720" s="32"/>
      <c r="G720" s="32"/>
      <c r="H720" s="17"/>
      <c r="I720" s="17"/>
      <c r="J720" s="17"/>
      <c r="K720" s="17"/>
    </row>
    <row r="721" spans="1:11" x14ac:dyDescent="0.3">
      <c r="A721" s="32"/>
      <c r="B721" s="32"/>
      <c r="C721" s="33"/>
      <c r="D721" s="33"/>
      <c r="E721" s="33"/>
      <c r="F721" s="32"/>
      <c r="G721" s="32"/>
      <c r="H721" s="17"/>
      <c r="I721" s="17"/>
      <c r="J721" s="17"/>
      <c r="K721" s="17"/>
    </row>
    <row r="722" spans="1:11" x14ac:dyDescent="0.3">
      <c r="A722" s="32"/>
      <c r="B722" s="32"/>
      <c r="C722" s="33"/>
      <c r="D722" s="33"/>
      <c r="E722" s="33"/>
      <c r="F722" s="32"/>
      <c r="G722" s="32"/>
      <c r="H722" s="17"/>
      <c r="I722" s="17"/>
      <c r="J722" s="17"/>
      <c r="K722" s="17"/>
    </row>
    <row r="723" spans="1:11" x14ac:dyDescent="0.3">
      <c r="A723" s="32"/>
      <c r="B723" s="32"/>
      <c r="C723" s="33"/>
      <c r="D723" s="33"/>
      <c r="E723" s="33"/>
      <c r="F723" s="32"/>
      <c r="G723" s="32"/>
      <c r="H723" s="17"/>
      <c r="I723" s="17"/>
      <c r="J723" s="17"/>
      <c r="K723" s="17"/>
    </row>
    <row r="724" spans="1:11" x14ac:dyDescent="0.3">
      <c r="A724" s="32"/>
      <c r="B724" s="32"/>
      <c r="C724" s="33"/>
      <c r="D724" s="33"/>
      <c r="E724" s="33"/>
      <c r="F724" s="32"/>
      <c r="G724" s="32"/>
      <c r="H724" s="17"/>
      <c r="I724" s="17"/>
      <c r="J724" s="17"/>
      <c r="K724" s="17"/>
    </row>
    <row r="725" spans="1:11" x14ac:dyDescent="0.3">
      <c r="A725" s="32"/>
      <c r="B725" s="32"/>
      <c r="C725" s="33"/>
      <c r="D725" s="33"/>
      <c r="E725" s="33"/>
      <c r="F725" s="32"/>
      <c r="G725" s="32"/>
      <c r="H725" s="17"/>
      <c r="I725" s="17"/>
      <c r="J725" s="17"/>
      <c r="K725" s="17"/>
    </row>
    <row r="726" spans="1:11" x14ac:dyDescent="0.3">
      <c r="A726" s="32"/>
      <c r="B726" s="32"/>
      <c r="C726" s="33"/>
      <c r="D726" s="33"/>
      <c r="E726" s="33"/>
      <c r="F726" s="32"/>
      <c r="G726" s="32"/>
      <c r="H726" s="17"/>
      <c r="I726" s="17"/>
      <c r="J726" s="17"/>
      <c r="K726" s="17"/>
    </row>
    <row r="727" spans="1:11" x14ac:dyDescent="0.3">
      <c r="A727" s="32"/>
      <c r="B727" s="32"/>
      <c r="C727" s="33"/>
      <c r="D727" s="33"/>
      <c r="E727" s="33"/>
      <c r="F727" s="32"/>
      <c r="G727" s="32"/>
      <c r="H727" s="17"/>
      <c r="I727" s="17"/>
      <c r="J727" s="17"/>
      <c r="K727" s="17"/>
    </row>
    <row r="728" spans="1:11" x14ac:dyDescent="0.3">
      <c r="A728" s="32"/>
      <c r="B728" s="32"/>
      <c r="C728" s="33"/>
      <c r="D728" s="33"/>
      <c r="E728" s="33"/>
      <c r="F728" s="32"/>
      <c r="G728" s="32"/>
      <c r="H728" s="17"/>
      <c r="I728" s="17"/>
      <c r="J728" s="17"/>
      <c r="K728" s="17"/>
    </row>
    <row r="729" spans="1:11" x14ac:dyDescent="0.3">
      <c r="A729" s="32"/>
      <c r="B729" s="32"/>
      <c r="C729" s="33"/>
      <c r="D729" s="33"/>
      <c r="E729" s="33"/>
      <c r="F729" s="32"/>
      <c r="G729" s="32"/>
      <c r="H729" s="17"/>
      <c r="I729" s="17"/>
      <c r="J729" s="17"/>
      <c r="K729" s="17"/>
    </row>
    <row r="730" spans="1:11" x14ac:dyDescent="0.3">
      <c r="A730" s="32"/>
      <c r="B730" s="32"/>
      <c r="C730" s="33"/>
      <c r="D730" s="33"/>
      <c r="E730" s="33"/>
      <c r="F730" s="32"/>
      <c r="G730" s="32"/>
      <c r="H730" s="17"/>
      <c r="I730" s="17"/>
      <c r="J730" s="17"/>
      <c r="K730" s="17"/>
    </row>
    <row r="731" spans="1:11" x14ac:dyDescent="0.3">
      <c r="A731" s="32"/>
      <c r="B731" s="32"/>
      <c r="C731" s="33"/>
      <c r="D731" s="33"/>
      <c r="E731" s="33"/>
      <c r="F731" s="32"/>
      <c r="G731" s="32"/>
      <c r="H731" s="17"/>
      <c r="I731" s="17"/>
      <c r="J731" s="17"/>
      <c r="K731" s="17"/>
    </row>
    <row r="732" spans="1:11" x14ac:dyDescent="0.3">
      <c r="A732" s="32"/>
      <c r="B732" s="32"/>
      <c r="C732" s="33"/>
      <c r="D732" s="33"/>
      <c r="E732" s="33"/>
      <c r="F732" s="32"/>
      <c r="G732" s="32"/>
      <c r="H732" s="17"/>
      <c r="I732" s="17"/>
      <c r="J732" s="17"/>
      <c r="K732" s="17"/>
    </row>
    <row r="733" spans="1:11" x14ac:dyDescent="0.3">
      <c r="A733" s="32"/>
      <c r="B733" s="32"/>
      <c r="C733" s="33"/>
      <c r="D733" s="33"/>
      <c r="E733" s="33"/>
      <c r="F733" s="32"/>
      <c r="G733" s="32"/>
      <c r="H733" s="17"/>
      <c r="I733" s="17"/>
      <c r="J733" s="17"/>
      <c r="K733" s="17"/>
    </row>
    <row r="734" spans="1:11" x14ac:dyDescent="0.3">
      <c r="A734" s="32"/>
      <c r="B734" s="32"/>
      <c r="C734" s="33"/>
      <c r="D734" s="33"/>
      <c r="E734" s="33"/>
      <c r="F734" s="32"/>
      <c r="G734" s="32"/>
      <c r="H734" s="17"/>
      <c r="I734" s="17"/>
      <c r="J734" s="17"/>
      <c r="K734" s="17"/>
    </row>
    <row r="735" spans="1:11" x14ac:dyDescent="0.3">
      <c r="A735" s="32"/>
      <c r="B735" s="32"/>
      <c r="C735" s="33"/>
      <c r="D735" s="33"/>
      <c r="E735" s="33"/>
      <c r="F735" s="32"/>
      <c r="G735" s="32"/>
      <c r="H735" s="17"/>
      <c r="I735" s="17"/>
      <c r="J735" s="17"/>
      <c r="K735" s="17"/>
    </row>
    <row r="736" spans="1:11" x14ac:dyDescent="0.3">
      <c r="A736" s="32"/>
      <c r="B736" s="32"/>
      <c r="C736" s="33"/>
      <c r="D736" s="33"/>
      <c r="E736" s="33"/>
      <c r="F736" s="32"/>
      <c r="G736" s="32"/>
      <c r="H736" s="17"/>
      <c r="I736" s="17"/>
      <c r="J736" s="17"/>
      <c r="K736" s="17"/>
    </row>
    <row r="737" spans="1:11" x14ac:dyDescent="0.3">
      <c r="A737" s="32"/>
      <c r="B737" s="32"/>
      <c r="C737" s="33"/>
      <c r="D737" s="33"/>
      <c r="E737" s="33"/>
      <c r="F737" s="32"/>
      <c r="G737" s="32"/>
      <c r="H737" s="17"/>
      <c r="I737" s="17"/>
      <c r="J737" s="17"/>
      <c r="K737" s="17"/>
    </row>
    <row r="738" spans="1:11" x14ac:dyDescent="0.3">
      <c r="A738" s="32"/>
      <c r="B738" s="32"/>
      <c r="C738" s="33"/>
      <c r="D738" s="33"/>
      <c r="E738" s="33"/>
      <c r="F738" s="32"/>
      <c r="G738" s="32"/>
      <c r="H738" s="17"/>
      <c r="I738" s="17"/>
      <c r="J738" s="17"/>
      <c r="K738" s="17"/>
    </row>
    <row r="739" spans="1:11" x14ac:dyDescent="0.3">
      <c r="A739" s="32"/>
      <c r="B739" s="32"/>
      <c r="C739" s="33"/>
      <c r="D739" s="33"/>
      <c r="E739" s="33"/>
      <c r="F739" s="32"/>
      <c r="G739" s="32"/>
      <c r="H739" s="17"/>
      <c r="I739" s="17"/>
      <c r="J739" s="17"/>
      <c r="K739" s="17"/>
    </row>
    <row r="740" spans="1:11" x14ac:dyDescent="0.3">
      <c r="A740" s="32"/>
      <c r="B740" s="32"/>
      <c r="C740" s="33"/>
      <c r="D740" s="33"/>
      <c r="E740" s="33"/>
      <c r="F740" s="32"/>
      <c r="G740" s="32"/>
      <c r="H740" s="17"/>
      <c r="I740" s="17"/>
      <c r="J740" s="17"/>
      <c r="K740" s="17"/>
    </row>
    <row r="741" spans="1:11" x14ac:dyDescent="0.3">
      <c r="A741" s="32"/>
      <c r="B741" s="32"/>
      <c r="C741" s="33"/>
      <c r="D741" s="33"/>
      <c r="E741" s="33"/>
      <c r="F741" s="32"/>
      <c r="G741" s="32"/>
      <c r="H741" s="17"/>
      <c r="I741" s="17"/>
      <c r="J741" s="17"/>
      <c r="K741" s="17"/>
    </row>
    <row r="742" spans="1:11" x14ac:dyDescent="0.3">
      <c r="A742" s="32"/>
      <c r="B742" s="32"/>
      <c r="C742" s="33"/>
      <c r="D742" s="33"/>
      <c r="E742" s="33"/>
      <c r="F742" s="32"/>
      <c r="G742" s="32"/>
      <c r="H742" s="17"/>
      <c r="I742" s="17"/>
      <c r="J742" s="17"/>
      <c r="K742" s="17"/>
    </row>
    <row r="743" spans="1:11" x14ac:dyDescent="0.3">
      <c r="A743" s="32"/>
      <c r="B743" s="32"/>
      <c r="C743" s="33"/>
      <c r="D743" s="33"/>
      <c r="E743" s="33"/>
      <c r="F743" s="32"/>
      <c r="G743" s="32"/>
      <c r="H743" s="17"/>
      <c r="I743" s="17"/>
      <c r="J743" s="17"/>
      <c r="K743" s="17"/>
    </row>
    <row r="744" spans="1:11" x14ac:dyDescent="0.3">
      <c r="A744" s="32"/>
      <c r="B744" s="32"/>
      <c r="C744" s="33"/>
      <c r="D744" s="33"/>
      <c r="E744" s="33"/>
      <c r="F744" s="32"/>
      <c r="G744" s="32"/>
      <c r="H744" s="17"/>
      <c r="I744" s="17"/>
      <c r="J744" s="17"/>
      <c r="K744" s="17"/>
    </row>
    <row r="745" spans="1:11" x14ac:dyDescent="0.3">
      <c r="A745" s="32"/>
      <c r="B745" s="32"/>
      <c r="C745" s="33"/>
      <c r="D745" s="33"/>
      <c r="E745" s="33"/>
      <c r="F745" s="32"/>
      <c r="G745" s="32"/>
      <c r="H745" s="17"/>
      <c r="I745" s="17"/>
      <c r="J745" s="17"/>
      <c r="K745" s="17"/>
    </row>
    <row r="746" spans="1:11" x14ac:dyDescent="0.3">
      <c r="A746" s="32"/>
      <c r="B746" s="32"/>
      <c r="C746" s="33"/>
      <c r="D746" s="33"/>
      <c r="E746" s="33"/>
      <c r="F746" s="32"/>
      <c r="G746" s="32"/>
      <c r="H746" s="17"/>
      <c r="I746" s="17"/>
      <c r="J746" s="17"/>
      <c r="K746" s="17"/>
    </row>
    <row r="747" spans="1:11" x14ac:dyDescent="0.3">
      <c r="A747" s="32"/>
      <c r="B747" s="32"/>
      <c r="C747" s="33"/>
      <c r="D747" s="33"/>
      <c r="E747" s="33"/>
      <c r="F747" s="32"/>
      <c r="G747" s="32"/>
      <c r="H747" s="17"/>
      <c r="I747" s="17"/>
      <c r="J747" s="17"/>
      <c r="K747" s="17"/>
    </row>
    <row r="748" spans="1:11" x14ac:dyDescent="0.3">
      <c r="A748" s="32"/>
      <c r="B748" s="32"/>
      <c r="C748" s="33"/>
      <c r="D748" s="33"/>
      <c r="E748" s="33"/>
      <c r="F748" s="32"/>
      <c r="G748" s="32"/>
      <c r="H748" s="17"/>
      <c r="I748" s="17"/>
      <c r="J748" s="17"/>
      <c r="K748" s="17"/>
    </row>
    <row r="749" spans="1:11" x14ac:dyDescent="0.3">
      <c r="A749" s="32"/>
      <c r="B749" s="32"/>
      <c r="C749" s="33"/>
      <c r="D749" s="33"/>
      <c r="E749" s="33"/>
      <c r="F749" s="32"/>
      <c r="G749" s="32"/>
      <c r="H749" s="17"/>
      <c r="I749" s="17"/>
      <c r="J749" s="17"/>
      <c r="K749" s="17"/>
    </row>
    <row r="750" spans="1:11" x14ac:dyDescent="0.3">
      <c r="A750" s="32"/>
      <c r="B750" s="32"/>
      <c r="C750" s="33"/>
      <c r="D750" s="33"/>
      <c r="E750" s="33"/>
      <c r="F750" s="32"/>
      <c r="G750" s="32"/>
      <c r="H750" s="17"/>
      <c r="I750" s="17"/>
      <c r="J750" s="17"/>
      <c r="K750" s="17"/>
    </row>
    <row r="751" spans="1:11" x14ac:dyDescent="0.3">
      <c r="A751" s="32"/>
      <c r="B751" s="32"/>
      <c r="C751" s="33"/>
      <c r="D751" s="33"/>
      <c r="E751" s="33"/>
      <c r="F751" s="32"/>
      <c r="G751" s="32"/>
      <c r="H751" s="17"/>
      <c r="I751" s="17"/>
      <c r="J751" s="17"/>
      <c r="K751" s="17"/>
    </row>
    <row r="752" spans="1:11" x14ac:dyDescent="0.3">
      <c r="A752" s="32"/>
      <c r="B752" s="32"/>
      <c r="C752" s="33"/>
      <c r="D752" s="33"/>
      <c r="E752" s="33"/>
      <c r="F752" s="32"/>
      <c r="G752" s="32"/>
      <c r="H752" s="17"/>
      <c r="I752" s="17"/>
      <c r="J752" s="17"/>
      <c r="K752" s="17"/>
    </row>
    <row r="753" spans="1:11" x14ac:dyDescent="0.3">
      <c r="A753" s="32"/>
      <c r="B753" s="32"/>
      <c r="C753" s="33"/>
      <c r="D753" s="33"/>
      <c r="E753" s="33"/>
      <c r="F753" s="32"/>
      <c r="G753" s="32"/>
      <c r="H753" s="17"/>
      <c r="I753" s="17"/>
      <c r="J753" s="17"/>
      <c r="K753" s="17"/>
    </row>
    <row r="754" spans="1:11" x14ac:dyDescent="0.3">
      <c r="A754" s="32"/>
      <c r="B754" s="32"/>
      <c r="C754" s="33"/>
      <c r="D754" s="33"/>
      <c r="E754" s="33"/>
      <c r="F754" s="32"/>
      <c r="G754" s="32"/>
      <c r="H754" s="17"/>
      <c r="I754" s="17"/>
      <c r="J754" s="17"/>
      <c r="K754" s="17"/>
    </row>
    <row r="755" spans="1:11" x14ac:dyDescent="0.3">
      <c r="A755" s="32"/>
      <c r="B755" s="32"/>
      <c r="C755" s="33"/>
      <c r="D755" s="33"/>
      <c r="E755" s="33"/>
      <c r="F755" s="32"/>
      <c r="G755" s="32"/>
      <c r="H755" s="17"/>
      <c r="I755" s="17"/>
      <c r="J755" s="17"/>
      <c r="K755" s="17"/>
    </row>
    <row r="756" spans="1:11" x14ac:dyDescent="0.3">
      <c r="A756" s="32"/>
      <c r="B756" s="32"/>
      <c r="C756" s="33"/>
      <c r="D756" s="33"/>
      <c r="E756" s="33"/>
      <c r="F756" s="32"/>
      <c r="G756" s="32"/>
      <c r="H756" s="17"/>
      <c r="I756" s="17"/>
      <c r="J756" s="17"/>
      <c r="K756" s="17"/>
    </row>
    <row r="757" spans="1:11" x14ac:dyDescent="0.3">
      <c r="A757" s="32"/>
      <c r="B757" s="32"/>
      <c r="C757" s="33"/>
      <c r="D757" s="33"/>
      <c r="E757" s="33"/>
      <c r="F757" s="32"/>
      <c r="G757" s="32"/>
      <c r="H757" s="17"/>
      <c r="I757" s="17"/>
      <c r="J757" s="17"/>
      <c r="K757" s="17"/>
    </row>
    <row r="758" spans="1:11" x14ac:dyDescent="0.3">
      <c r="A758" s="32"/>
      <c r="B758" s="32"/>
      <c r="C758" s="33"/>
      <c r="D758" s="33"/>
      <c r="E758" s="33"/>
      <c r="F758" s="32"/>
      <c r="G758" s="32"/>
      <c r="H758" s="17"/>
      <c r="I758" s="17"/>
      <c r="J758" s="17"/>
      <c r="K758" s="17"/>
    </row>
    <row r="759" spans="1:11" x14ac:dyDescent="0.3">
      <c r="A759" s="32"/>
      <c r="B759" s="32"/>
      <c r="C759" s="33"/>
      <c r="D759" s="33"/>
      <c r="E759" s="33"/>
      <c r="F759" s="32"/>
      <c r="G759" s="32"/>
      <c r="H759" s="17"/>
      <c r="I759" s="17"/>
      <c r="J759" s="17"/>
      <c r="K759" s="17"/>
    </row>
    <row r="760" spans="1:11" x14ac:dyDescent="0.3">
      <c r="A760" s="32"/>
      <c r="B760" s="32"/>
      <c r="C760" s="33"/>
      <c r="D760" s="33"/>
      <c r="E760" s="33"/>
      <c r="F760" s="32"/>
      <c r="G760" s="32"/>
      <c r="H760" s="17"/>
      <c r="I760" s="17"/>
      <c r="J760" s="17"/>
      <c r="K760" s="17"/>
    </row>
    <row r="761" spans="1:11" x14ac:dyDescent="0.3">
      <c r="A761" s="32"/>
      <c r="B761" s="32"/>
      <c r="C761" s="33"/>
      <c r="D761" s="33"/>
      <c r="E761" s="33"/>
      <c r="F761" s="32"/>
      <c r="G761" s="32"/>
      <c r="H761" s="17"/>
      <c r="I761" s="17"/>
      <c r="J761" s="17"/>
      <c r="K761" s="17"/>
    </row>
    <row r="762" spans="1:11" x14ac:dyDescent="0.3">
      <c r="A762" s="32"/>
      <c r="B762" s="32"/>
      <c r="C762" s="33"/>
      <c r="D762" s="33"/>
      <c r="E762" s="33"/>
      <c r="F762" s="32"/>
      <c r="G762" s="32"/>
      <c r="H762" s="17"/>
      <c r="I762" s="17"/>
      <c r="J762" s="17"/>
      <c r="K762" s="17"/>
    </row>
    <row r="763" spans="1:11" x14ac:dyDescent="0.3">
      <c r="A763" s="32"/>
      <c r="B763" s="32"/>
      <c r="C763" s="33"/>
      <c r="D763" s="33"/>
      <c r="E763" s="33"/>
      <c r="F763" s="32"/>
      <c r="G763" s="32"/>
      <c r="H763" s="17"/>
      <c r="I763" s="17"/>
      <c r="J763" s="17"/>
      <c r="K763" s="17"/>
    </row>
    <row r="764" spans="1:11" x14ac:dyDescent="0.3">
      <c r="A764" s="32"/>
      <c r="B764" s="32"/>
      <c r="C764" s="33"/>
      <c r="D764" s="33"/>
      <c r="E764" s="33"/>
      <c r="F764" s="32"/>
      <c r="G764" s="32"/>
      <c r="H764" s="17"/>
      <c r="I764" s="17"/>
      <c r="J764" s="17"/>
      <c r="K764" s="17"/>
    </row>
    <row r="765" spans="1:11" x14ac:dyDescent="0.3">
      <c r="A765" s="32"/>
      <c r="B765" s="32"/>
      <c r="C765" s="33"/>
      <c r="D765" s="33"/>
      <c r="E765" s="33"/>
      <c r="F765" s="32"/>
      <c r="G765" s="32"/>
      <c r="H765" s="17"/>
      <c r="I765" s="17"/>
      <c r="J765" s="17"/>
      <c r="K765" s="17"/>
    </row>
    <row r="766" spans="1:11" x14ac:dyDescent="0.3">
      <c r="A766" s="32"/>
      <c r="B766" s="32"/>
      <c r="C766" s="33"/>
      <c r="D766" s="33"/>
      <c r="E766" s="33"/>
      <c r="F766" s="32"/>
      <c r="G766" s="32"/>
      <c r="H766" s="17"/>
      <c r="I766" s="17"/>
      <c r="J766" s="17"/>
      <c r="K766" s="17"/>
    </row>
    <row r="767" spans="1:11" x14ac:dyDescent="0.3">
      <c r="A767" s="32"/>
      <c r="B767" s="32"/>
      <c r="C767" s="33"/>
      <c r="D767" s="33"/>
      <c r="E767" s="33"/>
      <c r="F767" s="32"/>
      <c r="G767" s="32"/>
      <c r="H767" s="17"/>
      <c r="I767" s="17"/>
      <c r="J767" s="17"/>
      <c r="K767" s="17"/>
    </row>
    <row r="768" spans="1:11" x14ac:dyDescent="0.3">
      <c r="A768" s="32"/>
      <c r="B768" s="32"/>
      <c r="C768" s="33"/>
      <c r="D768" s="33"/>
      <c r="E768" s="33"/>
      <c r="F768" s="32"/>
      <c r="G768" s="32"/>
      <c r="H768" s="17"/>
      <c r="I768" s="17"/>
      <c r="J768" s="17"/>
      <c r="K768" s="17"/>
    </row>
    <row r="769" spans="1:11" x14ac:dyDescent="0.3">
      <c r="A769" s="32"/>
      <c r="B769" s="32"/>
      <c r="C769" s="33"/>
      <c r="D769" s="33"/>
      <c r="E769" s="33"/>
      <c r="F769" s="32"/>
      <c r="G769" s="32"/>
      <c r="H769" s="17"/>
      <c r="I769" s="17"/>
      <c r="J769" s="17"/>
      <c r="K769" s="17"/>
    </row>
    <row r="770" spans="1:11" x14ac:dyDescent="0.3">
      <c r="A770" s="32"/>
      <c r="B770" s="32"/>
      <c r="C770" s="33"/>
      <c r="D770" s="33"/>
      <c r="E770" s="33"/>
      <c r="F770" s="32"/>
      <c r="G770" s="32"/>
      <c r="H770" s="17"/>
      <c r="I770" s="17"/>
      <c r="J770" s="17"/>
      <c r="K770" s="17"/>
    </row>
    <row r="771" spans="1:11" x14ac:dyDescent="0.3">
      <c r="A771" s="32"/>
      <c r="B771" s="32"/>
      <c r="C771" s="33"/>
      <c r="D771" s="33"/>
      <c r="E771" s="33"/>
      <c r="F771" s="32"/>
      <c r="G771" s="32"/>
      <c r="H771" s="17"/>
      <c r="I771" s="17"/>
      <c r="J771" s="17"/>
      <c r="K771" s="17"/>
    </row>
    <row r="772" spans="1:11" x14ac:dyDescent="0.3">
      <c r="A772" s="32"/>
      <c r="B772" s="32"/>
      <c r="C772" s="33"/>
      <c r="D772" s="33"/>
      <c r="E772" s="33"/>
      <c r="F772" s="32"/>
      <c r="G772" s="32"/>
      <c r="H772" s="17"/>
      <c r="I772" s="17"/>
      <c r="J772" s="17"/>
      <c r="K772" s="17"/>
    </row>
    <row r="773" spans="1:11" x14ac:dyDescent="0.3">
      <c r="A773" s="32"/>
      <c r="B773" s="32"/>
      <c r="C773" s="33"/>
      <c r="D773" s="33"/>
      <c r="E773" s="33"/>
      <c r="F773" s="32"/>
      <c r="G773" s="32"/>
      <c r="H773" s="17"/>
      <c r="I773" s="17"/>
      <c r="J773" s="17"/>
      <c r="K773" s="17"/>
    </row>
    <row r="774" spans="1:11" x14ac:dyDescent="0.3">
      <c r="A774" s="32"/>
      <c r="B774" s="32"/>
      <c r="C774" s="33"/>
      <c r="D774" s="33"/>
      <c r="E774" s="33"/>
      <c r="F774" s="32"/>
      <c r="G774" s="32"/>
      <c r="H774" s="17"/>
      <c r="I774" s="17"/>
      <c r="J774" s="17"/>
      <c r="K774" s="17"/>
    </row>
    <row r="775" spans="1:11" x14ac:dyDescent="0.3">
      <c r="A775" s="32"/>
      <c r="B775" s="32"/>
      <c r="C775" s="33"/>
      <c r="D775" s="33"/>
      <c r="E775" s="33"/>
      <c r="F775" s="32"/>
      <c r="G775" s="32"/>
      <c r="H775" s="17"/>
      <c r="I775" s="17"/>
      <c r="J775" s="17"/>
      <c r="K775" s="17"/>
    </row>
    <row r="776" spans="1:11" x14ac:dyDescent="0.3">
      <c r="A776" s="32"/>
      <c r="B776" s="32"/>
      <c r="C776" s="33"/>
      <c r="D776" s="33"/>
      <c r="E776" s="33"/>
      <c r="F776" s="32"/>
      <c r="G776" s="32"/>
      <c r="H776" s="17"/>
      <c r="I776" s="17"/>
      <c r="J776" s="17"/>
      <c r="K776" s="17"/>
    </row>
    <row r="777" spans="1:11" x14ac:dyDescent="0.3">
      <c r="A777" s="32"/>
      <c r="B777" s="32"/>
      <c r="C777" s="33"/>
      <c r="D777" s="33"/>
      <c r="E777" s="33"/>
      <c r="F777" s="32"/>
      <c r="G777" s="32"/>
      <c r="H777" s="17"/>
      <c r="I777" s="17"/>
      <c r="J777" s="17"/>
      <c r="K777" s="17"/>
    </row>
    <row r="778" spans="1:11" x14ac:dyDescent="0.3">
      <c r="A778" s="32"/>
      <c r="B778" s="32"/>
      <c r="C778" s="33"/>
      <c r="D778" s="33"/>
      <c r="E778" s="33"/>
      <c r="F778" s="32"/>
      <c r="G778" s="32"/>
      <c r="H778" s="17"/>
      <c r="I778" s="17"/>
      <c r="J778" s="17"/>
      <c r="K778" s="17"/>
    </row>
    <row r="779" spans="1:11" x14ac:dyDescent="0.3">
      <c r="A779" s="32"/>
      <c r="B779" s="32"/>
      <c r="C779" s="33"/>
      <c r="D779" s="33"/>
      <c r="E779" s="33"/>
      <c r="F779" s="32"/>
      <c r="G779" s="32"/>
      <c r="H779" s="17"/>
      <c r="I779" s="17"/>
      <c r="J779" s="17"/>
      <c r="K779" s="17"/>
    </row>
    <row r="780" spans="1:11" x14ac:dyDescent="0.3">
      <c r="A780" s="32"/>
      <c r="B780" s="32"/>
      <c r="C780" s="33"/>
      <c r="D780" s="33"/>
      <c r="E780" s="33"/>
      <c r="F780" s="32"/>
      <c r="G780" s="32"/>
      <c r="H780" s="17"/>
      <c r="I780" s="17"/>
      <c r="J780" s="17"/>
      <c r="K780" s="17"/>
    </row>
    <row r="781" spans="1:11" x14ac:dyDescent="0.3">
      <c r="A781" s="32"/>
      <c r="B781" s="32"/>
      <c r="C781" s="33"/>
      <c r="D781" s="33"/>
      <c r="E781" s="33"/>
      <c r="F781" s="32"/>
      <c r="G781" s="32"/>
      <c r="H781" s="17"/>
      <c r="I781" s="17"/>
      <c r="J781" s="17"/>
      <c r="K781" s="17"/>
    </row>
    <row r="782" spans="1:11" x14ac:dyDescent="0.3">
      <c r="A782" s="32"/>
      <c r="B782" s="32"/>
      <c r="C782" s="33"/>
      <c r="D782" s="33"/>
      <c r="E782" s="33"/>
      <c r="F782" s="32"/>
      <c r="G782" s="32"/>
      <c r="H782" s="17"/>
      <c r="I782" s="17"/>
      <c r="J782" s="17"/>
      <c r="K782" s="17"/>
    </row>
    <row r="783" spans="1:11" x14ac:dyDescent="0.3">
      <c r="A783" s="32"/>
      <c r="B783" s="32"/>
      <c r="C783" s="33"/>
      <c r="D783" s="33"/>
      <c r="E783" s="33"/>
      <c r="F783" s="32"/>
      <c r="G783" s="32"/>
      <c r="H783" s="17"/>
      <c r="I783" s="17"/>
      <c r="J783" s="17"/>
      <c r="K783" s="17"/>
    </row>
    <row r="784" spans="1:11" x14ac:dyDescent="0.3">
      <c r="A784" s="32"/>
      <c r="B784" s="32"/>
      <c r="C784" s="33"/>
      <c r="D784" s="33"/>
      <c r="E784" s="33"/>
      <c r="F784" s="32"/>
      <c r="G784" s="32"/>
      <c r="H784" s="17"/>
      <c r="I784" s="17"/>
      <c r="J784" s="17"/>
      <c r="K784" s="17"/>
    </row>
    <row r="785" spans="1:11" x14ac:dyDescent="0.3">
      <c r="A785" s="32"/>
      <c r="B785" s="32"/>
      <c r="C785" s="33"/>
      <c r="D785" s="33"/>
      <c r="E785" s="33"/>
      <c r="F785" s="32"/>
      <c r="G785" s="32"/>
      <c r="H785" s="17"/>
      <c r="I785" s="17"/>
      <c r="J785" s="17"/>
      <c r="K785" s="17"/>
    </row>
    <row r="786" spans="1:11" x14ac:dyDescent="0.3">
      <c r="A786" s="32"/>
      <c r="B786" s="32"/>
      <c r="C786" s="33"/>
      <c r="D786" s="33"/>
      <c r="E786" s="33"/>
      <c r="F786" s="32"/>
      <c r="G786" s="32"/>
      <c r="H786" s="17"/>
      <c r="I786" s="17"/>
      <c r="J786" s="17"/>
      <c r="K786" s="17"/>
    </row>
    <row r="787" spans="1:11" x14ac:dyDescent="0.3">
      <c r="A787" s="32"/>
      <c r="B787" s="32"/>
      <c r="C787" s="33"/>
      <c r="D787" s="33"/>
      <c r="E787" s="33"/>
      <c r="F787" s="32"/>
      <c r="G787" s="32"/>
      <c r="H787" s="17"/>
      <c r="I787" s="17"/>
      <c r="J787" s="17"/>
      <c r="K787" s="17"/>
    </row>
    <row r="788" spans="1:11" x14ac:dyDescent="0.3">
      <c r="A788" s="32"/>
      <c r="B788" s="32"/>
      <c r="C788" s="33"/>
      <c r="D788" s="33"/>
      <c r="E788" s="33"/>
      <c r="F788" s="32"/>
      <c r="G788" s="32"/>
      <c r="H788" s="17"/>
      <c r="I788" s="17"/>
      <c r="J788" s="17"/>
      <c r="K788" s="17"/>
    </row>
    <row r="789" spans="1:11" x14ac:dyDescent="0.3">
      <c r="A789" s="32"/>
      <c r="B789" s="32"/>
      <c r="C789" s="33"/>
      <c r="D789" s="33"/>
      <c r="E789" s="33"/>
      <c r="F789" s="32"/>
      <c r="G789" s="32"/>
      <c r="H789" s="17"/>
      <c r="I789" s="17"/>
      <c r="J789" s="17"/>
      <c r="K789" s="17"/>
    </row>
    <row r="790" spans="1:11" x14ac:dyDescent="0.3">
      <c r="A790" s="32"/>
      <c r="B790" s="32"/>
      <c r="C790" s="33"/>
      <c r="D790" s="33"/>
      <c r="E790" s="33"/>
      <c r="F790" s="32"/>
      <c r="G790" s="32"/>
      <c r="H790" s="17"/>
      <c r="I790" s="17"/>
      <c r="J790" s="17"/>
      <c r="K790" s="17"/>
    </row>
    <row r="791" spans="1:11" x14ac:dyDescent="0.3">
      <c r="A791" s="32"/>
      <c r="B791" s="32"/>
      <c r="C791" s="33"/>
      <c r="D791" s="33"/>
      <c r="E791" s="33"/>
      <c r="F791" s="32"/>
      <c r="G791" s="32"/>
      <c r="H791" s="17"/>
      <c r="I791" s="17"/>
      <c r="J791" s="17"/>
      <c r="K791" s="17"/>
    </row>
    <row r="792" spans="1:11" x14ac:dyDescent="0.3">
      <c r="A792" s="32"/>
      <c r="B792" s="32"/>
      <c r="C792" s="33"/>
      <c r="D792" s="33"/>
      <c r="E792" s="33"/>
      <c r="F792" s="32"/>
      <c r="G792" s="32"/>
      <c r="H792" s="17"/>
      <c r="I792" s="17"/>
      <c r="J792" s="17"/>
      <c r="K792" s="17"/>
    </row>
    <row r="793" spans="1:11" x14ac:dyDescent="0.3">
      <c r="A793" s="32"/>
      <c r="B793" s="32"/>
      <c r="C793" s="33"/>
      <c r="D793" s="33"/>
      <c r="E793" s="33"/>
      <c r="F793" s="32"/>
      <c r="G793" s="32"/>
      <c r="H793" s="17"/>
      <c r="I793" s="17"/>
      <c r="J793" s="17"/>
      <c r="K793" s="17"/>
    </row>
    <row r="794" spans="1:11" x14ac:dyDescent="0.3">
      <c r="A794" s="32"/>
      <c r="B794" s="32"/>
      <c r="C794" s="33"/>
      <c r="D794" s="33"/>
      <c r="E794" s="33"/>
      <c r="F794" s="32"/>
      <c r="G794" s="32"/>
      <c r="H794" s="17"/>
      <c r="I794" s="17"/>
      <c r="J794" s="17"/>
      <c r="K794" s="17"/>
    </row>
    <row r="795" spans="1:11" x14ac:dyDescent="0.3">
      <c r="A795" s="32"/>
      <c r="B795" s="32"/>
      <c r="C795" s="33"/>
      <c r="D795" s="33"/>
      <c r="E795" s="33"/>
      <c r="F795" s="32"/>
      <c r="G795" s="32"/>
      <c r="H795" s="17"/>
      <c r="I795" s="17"/>
      <c r="J795" s="17"/>
      <c r="K795" s="17"/>
    </row>
    <row r="796" spans="1:11" x14ac:dyDescent="0.3">
      <c r="A796" s="32"/>
      <c r="B796" s="32"/>
      <c r="C796" s="33"/>
      <c r="D796" s="33"/>
      <c r="E796" s="33"/>
      <c r="F796" s="32"/>
      <c r="G796" s="32"/>
      <c r="H796" s="17"/>
      <c r="I796" s="17"/>
      <c r="J796" s="17"/>
      <c r="K796" s="17"/>
    </row>
    <row r="797" spans="1:11" x14ac:dyDescent="0.3">
      <c r="A797" s="32"/>
      <c r="B797" s="32"/>
      <c r="C797" s="33"/>
      <c r="D797" s="33"/>
      <c r="E797" s="33"/>
      <c r="F797" s="32"/>
      <c r="G797" s="32"/>
      <c r="H797" s="17"/>
      <c r="I797" s="17"/>
      <c r="J797" s="17"/>
      <c r="K797" s="17"/>
    </row>
    <row r="798" spans="1:11" x14ac:dyDescent="0.3">
      <c r="A798" s="32"/>
      <c r="B798" s="32"/>
      <c r="C798" s="33"/>
      <c r="D798" s="33"/>
      <c r="E798" s="33"/>
      <c r="F798" s="32"/>
      <c r="G798" s="32"/>
      <c r="H798" s="17"/>
      <c r="I798" s="17"/>
      <c r="J798" s="17"/>
      <c r="K798" s="17"/>
    </row>
    <row r="799" spans="1:11" x14ac:dyDescent="0.3">
      <c r="A799" s="32"/>
      <c r="B799" s="32"/>
      <c r="C799" s="33"/>
      <c r="D799" s="33"/>
      <c r="E799" s="33"/>
      <c r="F799" s="32"/>
      <c r="G799" s="32"/>
      <c r="H799" s="17"/>
      <c r="I799" s="17"/>
      <c r="J799" s="17"/>
      <c r="K799" s="17"/>
    </row>
    <row r="800" spans="1:11" x14ac:dyDescent="0.3">
      <c r="A800" s="32"/>
      <c r="B800" s="32"/>
      <c r="C800" s="33"/>
      <c r="D800" s="33"/>
      <c r="E800" s="33"/>
      <c r="F800" s="32"/>
      <c r="G800" s="32"/>
      <c r="H800" s="17"/>
      <c r="I800" s="17"/>
      <c r="J800" s="17"/>
      <c r="K800" s="17"/>
    </row>
    <row r="801" spans="1:11" x14ac:dyDescent="0.3">
      <c r="A801" s="32"/>
      <c r="B801" s="32"/>
      <c r="C801" s="33"/>
      <c r="D801" s="33"/>
      <c r="E801" s="33"/>
      <c r="F801" s="32"/>
      <c r="G801" s="32"/>
      <c r="H801" s="17"/>
      <c r="I801" s="17"/>
      <c r="J801" s="17"/>
      <c r="K801" s="17"/>
    </row>
    <row r="802" spans="1:11" x14ac:dyDescent="0.3">
      <c r="A802" s="32"/>
      <c r="B802" s="32"/>
      <c r="C802" s="33"/>
      <c r="D802" s="33"/>
      <c r="E802" s="33"/>
      <c r="F802" s="32"/>
      <c r="G802" s="32"/>
      <c r="H802" s="17"/>
      <c r="I802" s="17"/>
      <c r="J802" s="17"/>
      <c r="K802" s="17"/>
    </row>
    <row r="803" spans="1:11" x14ac:dyDescent="0.3">
      <c r="A803" s="32"/>
      <c r="B803" s="32"/>
      <c r="C803" s="33"/>
      <c r="D803" s="33"/>
      <c r="E803" s="33"/>
      <c r="F803" s="32"/>
      <c r="G803" s="32"/>
      <c r="H803" s="17"/>
      <c r="I803" s="17"/>
      <c r="J803" s="17"/>
      <c r="K803" s="17"/>
    </row>
    <row r="804" spans="1:11" x14ac:dyDescent="0.3">
      <c r="A804" s="32"/>
      <c r="B804" s="32"/>
      <c r="C804" s="33"/>
      <c r="D804" s="33"/>
      <c r="E804" s="33"/>
      <c r="F804" s="32"/>
      <c r="G804" s="32"/>
      <c r="H804" s="17"/>
      <c r="I804" s="17"/>
      <c r="J804" s="17"/>
      <c r="K804" s="17"/>
    </row>
    <row r="805" spans="1:11" x14ac:dyDescent="0.3">
      <c r="A805" s="32"/>
      <c r="B805" s="32"/>
      <c r="C805" s="33"/>
      <c r="D805" s="33"/>
      <c r="E805" s="33"/>
      <c r="F805" s="32"/>
      <c r="G805" s="32"/>
      <c r="H805" s="17"/>
      <c r="I805" s="17"/>
      <c r="J805" s="17"/>
      <c r="K805" s="17"/>
    </row>
    <row r="806" spans="1:11" x14ac:dyDescent="0.3">
      <c r="A806" s="32"/>
      <c r="B806" s="32"/>
      <c r="C806" s="33"/>
      <c r="D806" s="33"/>
      <c r="E806" s="33"/>
      <c r="F806" s="32"/>
      <c r="G806" s="32"/>
      <c r="H806" s="17"/>
      <c r="I806" s="17"/>
      <c r="J806" s="17"/>
      <c r="K806" s="17"/>
    </row>
    <row r="807" spans="1:11" x14ac:dyDescent="0.3">
      <c r="A807" s="32"/>
      <c r="B807" s="32"/>
      <c r="C807" s="33"/>
      <c r="D807" s="33"/>
      <c r="E807" s="33"/>
      <c r="F807" s="32"/>
      <c r="G807" s="32"/>
      <c r="H807" s="17"/>
      <c r="I807" s="17"/>
      <c r="J807" s="17"/>
      <c r="K807" s="17"/>
    </row>
    <row r="808" spans="1:11" x14ac:dyDescent="0.3">
      <c r="A808" s="32"/>
      <c r="B808" s="32"/>
      <c r="C808" s="33"/>
      <c r="D808" s="33"/>
      <c r="E808" s="33"/>
      <c r="F808" s="32"/>
      <c r="G808" s="32"/>
      <c r="H808" s="17"/>
      <c r="I808" s="17"/>
      <c r="J808" s="17"/>
      <c r="K808" s="17"/>
    </row>
    <row r="809" spans="1:11" x14ac:dyDescent="0.3">
      <c r="A809" s="32"/>
      <c r="B809" s="32"/>
      <c r="C809" s="33"/>
      <c r="D809" s="33"/>
      <c r="E809" s="33"/>
      <c r="F809" s="32"/>
      <c r="G809" s="32"/>
      <c r="H809" s="17"/>
      <c r="I809" s="17"/>
      <c r="J809" s="17"/>
      <c r="K809" s="17"/>
    </row>
    <row r="810" spans="1:11" x14ac:dyDescent="0.3">
      <c r="A810" s="32"/>
      <c r="B810" s="32"/>
      <c r="C810" s="33"/>
      <c r="D810" s="33"/>
      <c r="E810" s="33"/>
      <c r="F810" s="32"/>
      <c r="G810" s="32"/>
      <c r="H810" s="17"/>
      <c r="I810" s="17"/>
      <c r="J810" s="17"/>
      <c r="K810" s="17"/>
    </row>
    <row r="811" spans="1:11" x14ac:dyDescent="0.3">
      <c r="A811" s="32"/>
      <c r="B811" s="32"/>
      <c r="C811" s="33"/>
      <c r="D811" s="33"/>
      <c r="E811" s="33"/>
      <c r="F811" s="32"/>
      <c r="G811" s="32"/>
      <c r="H811" s="17"/>
      <c r="I811" s="17"/>
      <c r="J811" s="17"/>
      <c r="K811" s="17"/>
    </row>
    <row r="812" spans="1:11" x14ac:dyDescent="0.3">
      <c r="A812" s="32"/>
      <c r="B812" s="32"/>
      <c r="C812" s="33"/>
      <c r="D812" s="33"/>
      <c r="E812" s="33"/>
      <c r="F812" s="32"/>
      <c r="G812" s="32"/>
      <c r="H812" s="17"/>
      <c r="I812" s="17"/>
      <c r="J812" s="17"/>
      <c r="K812" s="17"/>
    </row>
    <row r="813" spans="1:11" x14ac:dyDescent="0.3">
      <c r="A813" s="32"/>
      <c r="B813" s="32"/>
      <c r="C813" s="33"/>
      <c r="D813" s="33"/>
      <c r="E813" s="33"/>
      <c r="F813" s="32"/>
      <c r="G813" s="32"/>
      <c r="H813" s="17"/>
      <c r="I813" s="17"/>
      <c r="J813" s="17"/>
      <c r="K813" s="17"/>
    </row>
    <row r="814" spans="1:11" x14ac:dyDescent="0.3">
      <c r="A814" s="32"/>
      <c r="B814" s="32"/>
      <c r="C814" s="33"/>
      <c r="D814" s="33"/>
      <c r="E814" s="33"/>
      <c r="F814" s="32"/>
      <c r="G814" s="32"/>
      <c r="H814" s="17"/>
      <c r="I814" s="17"/>
      <c r="J814" s="17"/>
      <c r="K814" s="17"/>
    </row>
    <row r="815" spans="1:11" x14ac:dyDescent="0.3">
      <c r="A815" s="32"/>
      <c r="B815" s="32"/>
      <c r="C815" s="33"/>
      <c r="D815" s="33"/>
      <c r="E815" s="33"/>
      <c r="F815" s="32"/>
      <c r="G815" s="32"/>
      <c r="H815" s="17"/>
      <c r="I815" s="17"/>
      <c r="J815" s="17"/>
      <c r="K815" s="17"/>
    </row>
    <row r="816" spans="1:11" x14ac:dyDescent="0.3">
      <c r="A816" s="32"/>
      <c r="B816" s="32"/>
      <c r="C816" s="33"/>
      <c r="D816" s="33"/>
      <c r="E816" s="33"/>
      <c r="F816" s="32"/>
      <c r="G816" s="32"/>
      <c r="H816" s="17"/>
      <c r="I816" s="17"/>
      <c r="J816" s="17"/>
      <c r="K816" s="17"/>
    </row>
    <row r="817" spans="1:11" x14ac:dyDescent="0.3">
      <c r="A817" s="32"/>
      <c r="B817" s="32"/>
      <c r="C817" s="33"/>
      <c r="D817" s="33"/>
      <c r="E817" s="33"/>
      <c r="F817" s="32"/>
      <c r="G817" s="32"/>
      <c r="H817" s="17"/>
      <c r="I817" s="17"/>
      <c r="J817" s="17"/>
      <c r="K817" s="17"/>
    </row>
    <row r="818" spans="1:11" x14ac:dyDescent="0.3">
      <c r="A818" s="32"/>
      <c r="B818" s="32"/>
      <c r="C818" s="33"/>
      <c r="D818" s="33"/>
      <c r="E818" s="33"/>
      <c r="F818" s="32"/>
      <c r="G818" s="32"/>
      <c r="H818" s="17"/>
      <c r="I818" s="17"/>
      <c r="J818" s="17"/>
      <c r="K818" s="17"/>
    </row>
    <row r="819" spans="1:11" x14ac:dyDescent="0.3">
      <c r="A819" s="32"/>
      <c r="B819" s="32"/>
      <c r="C819" s="33"/>
      <c r="D819" s="33"/>
      <c r="E819" s="33"/>
      <c r="F819" s="32"/>
      <c r="G819" s="32"/>
      <c r="H819" s="17"/>
      <c r="I819" s="17"/>
      <c r="J819" s="17"/>
      <c r="K819" s="17"/>
    </row>
    <row r="820" spans="1:11" x14ac:dyDescent="0.3">
      <c r="A820" s="32"/>
      <c r="B820" s="32"/>
      <c r="C820" s="33"/>
      <c r="D820" s="33"/>
      <c r="E820" s="33"/>
      <c r="F820" s="32"/>
      <c r="G820" s="32"/>
      <c r="H820" s="17"/>
      <c r="I820" s="17"/>
      <c r="J820" s="17"/>
      <c r="K820" s="17"/>
    </row>
    <row r="821" spans="1:11" x14ac:dyDescent="0.3">
      <c r="A821" s="32"/>
      <c r="B821" s="32"/>
      <c r="C821" s="33"/>
      <c r="D821" s="33"/>
      <c r="E821" s="33"/>
      <c r="F821" s="32"/>
      <c r="G821" s="32"/>
      <c r="H821" s="17"/>
      <c r="I821" s="17"/>
      <c r="J821" s="17"/>
      <c r="K821" s="17"/>
    </row>
    <row r="822" spans="1:11" x14ac:dyDescent="0.3">
      <c r="A822" s="32"/>
      <c r="B822" s="32"/>
      <c r="C822" s="33"/>
      <c r="D822" s="33"/>
      <c r="E822" s="33"/>
      <c r="F822" s="32"/>
      <c r="G822" s="32"/>
      <c r="H822" s="17"/>
      <c r="I822" s="17"/>
      <c r="J822" s="17"/>
      <c r="K822" s="17"/>
    </row>
    <row r="823" spans="1:11" x14ac:dyDescent="0.3">
      <c r="A823" s="32"/>
      <c r="B823" s="32"/>
      <c r="C823" s="33"/>
      <c r="D823" s="33"/>
      <c r="E823" s="33"/>
      <c r="F823" s="32"/>
      <c r="G823" s="32"/>
      <c r="H823" s="17"/>
      <c r="I823" s="17"/>
      <c r="J823" s="17"/>
      <c r="K823" s="17"/>
    </row>
    <row r="824" spans="1:11" x14ac:dyDescent="0.3">
      <c r="A824" s="32"/>
      <c r="B824" s="32"/>
      <c r="C824" s="33"/>
      <c r="D824" s="33"/>
      <c r="E824" s="33"/>
      <c r="F824" s="32"/>
      <c r="G824" s="32"/>
      <c r="H824" s="17"/>
      <c r="I824" s="17"/>
      <c r="J824" s="17"/>
      <c r="K824" s="17"/>
    </row>
    <row r="825" spans="1:11" x14ac:dyDescent="0.3">
      <c r="A825" s="32"/>
      <c r="B825" s="32"/>
      <c r="C825" s="33"/>
      <c r="D825" s="33"/>
      <c r="E825" s="33"/>
      <c r="F825" s="32"/>
      <c r="G825" s="32"/>
      <c r="H825" s="17"/>
      <c r="I825" s="17"/>
      <c r="J825" s="17"/>
      <c r="K825" s="17"/>
    </row>
    <row r="826" spans="1:11" x14ac:dyDescent="0.3">
      <c r="A826" s="32"/>
      <c r="B826" s="32"/>
      <c r="C826" s="33"/>
      <c r="D826" s="33"/>
      <c r="E826" s="33"/>
      <c r="F826" s="32"/>
      <c r="G826" s="32"/>
      <c r="H826" s="17"/>
      <c r="I826" s="17"/>
      <c r="J826" s="17"/>
      <c r="K826" s="17"/>
    </row>
    <row r="827" spans="1:11" x14ac:dyDescent="0.3">
      <c r="A827" s="32"/>
      <c r="B827" s="32"/>
      <c r="C827" s="33"/>
      <c r="D827" s="33"/>
      <c r="E827" s="33"/>
      <c r="F827" s="32"/>
      <c r="G827" s="32"/>
      <c r="H827" s="17"/>
      <c r="I827" s="17"/>
      <c r="J827" s="17"/>
      <c r="K827" s="17"/>
    </row>
    <row r="828" spans="1:11" x14ac:dyDescent="0.3">
      <c r="A828" s="32"/>
      <c r="B828" s="32"/>
      <c r="C828" s="33"/>
      <c r="D828" s="33"/>
      <c r="E828" s="33"/>
      <c r="F828" s="32"/>
      <c r="G828" s="32"/>
      <c r="H828" s="17"/>
      <c r="I828" s="17"/>
      <c r="J828" s="17"/>
      <c r="K828" s="17"/>
    </row>
    <row r="829" spans="1:11" x14ac:dyDescent="0.3">
      <c r="A829" s="32"/>
      <c r="B829" s="32"/>
      <c r="C829" s="33"/>
      <c r="D829" s="33"/>
      <c r="E829" s="33"/>
      <c r="F829" s="32"/>
      <c r="G829" s="32"/>
      <c r="H829" s="17"/>
      <c r="I829" s="17"/>
      <c r="J829" s="17"/>
      <c r="K829" s="17"/>
    </row>
    <row r="830" spans="1:11" x14ac:dyDescent="0.3">
      <c r="A830" s="32"/>
      <c r="B830" s="32"/>
      <c r="C830" s="33"/>
      <c r="D830" s="33"/>
      <c r="E830" s="33"/>
      <c r="F830" s="32"/>
      <c r="G830" s="32"/>
      <c r="H830" s="17"/>
      <c r="I830" s="17"/>
      <c r="J830" s="17"/>
      <c r="K830" s="17"/>
    </row>
    <row r="831" spans="1:11" x14ac:dyDescent="0.3">
      <c r="A831" s="32"/>
      <c r="B831" s="32"/>
      <c r="C831" s="33"/>
      <c r="D831" s="33"/>
      <c r="E831" s="33"/>
      <c r="F831" s="32"/>
      <c r="G831" s="32"/>
      <c r="H831" s="17"/>
      <c r="I831" s="17"/>
      <c r="J831" s="17"/>
      <c r="K831" s="17"/>
    </row>
    <row r="832" spans="1:11" x14ac:dyDescent="0.3">
      <c r="A832" s="32"/>
      <c r="B832" s="32"/>
      <c r="C832" s="33"/>
      <c r="D832" s="33"/>
      <c r="E832" s="33"/>
      <c r="F832" s="32"/>
      <c r="G832" s="32"/>
      <c r="H832" s="17"/>
      <c r="I832" s="17"/>
      <c r="J832" s="17"/>
      <c r="K832" s="17"/>
    </row>
    <row r="833" spans="1:11" x14ac:dyDescent="0.3">
      <c r="A833" s="32"/>
      <c r="B833" s="32"/>
      <c r="C833" s="33"/>
      <c r="D833" s="33"/>
      <c r="E833" s="33"/>
      <c r="F833" s="32"/>
      <c r="G833" s="32"/>
      <c r="H833" s="17"/>
      <c r="I833" s="17"/>
      <c r="J833" s="17"/>
      <c r="K833" s="17"/>
    </row>
    <row r="834" spans="1:11" x14ac:dyDescent="0.3">
      <c r="A834" s="32"/>
      <c r="B834" s="32"/>
      <c r="C834" s="33"/>
      <c r="D834" s="33"/>
      <c r="E834" s="33"/>
      <c r="F834" s="32"/>
      <c r="G834" s="32"/>
      <c r="H834" s="17"/>
      <c r="I834" s="17"/>
      <c r="J834" s="17"/>
      <c r="K834" s="17"/>
    </row>
    <row r="835" spans="1:11" x14ac:dyDescent="0.3">
      <c r="A835" s="32"/>
      <c r="B835" s="32"/>
      <c r="C835" s="33"/>
      <c r="D835" s="33"/>
      <c r="E835" s="33"/>
      <c r="F835" s="32"/>
      <c r="G835" s="32"/>
      <c r="H835" s="17"/>
      <c r="I835" s="17"/>
      <c r="J835" s="17"/>
      <c r="K835" s="17"/>
    </row>
    <row r="836" spans="1:11" x14ac:dyDescent="0.3">
      <c r="A836" s="32"/>
      <c r="B836" s="32"/>
      <c r="C836" s="33"/>
      <c r="D836" s="33"/>
      <c r="E836" s="33"/>
      <c r="F836" s="32"/>
      <c r="G836" s="32"/>
      <c r="H836" s="17"/>
      <c r="I836" s="17"/>
      <c r="J836" s="17"/>
      <c r="K836" s="17"/>
    </row>
    <row r="837" spans="1:11" x14ac:dyDescent="0.3">
      <c r="A837" s="32"/>
      <c r="B837" s="32"/>
      <c r="C837" s="33"/>
      <c r="D837" s="33"/>
      <c r="E837" s="33"/>
      <c r="F837" s="32"/>
      <c r="G837" s="32"/>
      <c r="H837" s="17"/>
      <c r="I837" s="17"/>
      <c r="J837" s="17"/>
      <c r="K837" s="17"/>
    </row>
    <row r="838" spans="1:11" x14ac:dyDescent="0.3">
      <c r="A838" s="32"/>
      <c r="B838" s="32"/>
      <c r="C838" s="33"/>
      <c r="D838" s="33"/>
      <c r="E838" s="33"/>
      <c r="F838" s="32"/>
      <c r="G838" s="32"/>
      <c r="H838" s="17"/>
      <c r="I838" s="17"/>
      <c r="J838" s="17"/>
      <c r="K838" s="17"/>
    </row>
    <row r="839" spans="1:11" x14ac:dyDescent="0.3">
      <c r="A839" s="32"/>
      <c r="B839" s="32"/>
      <c r="C839" s="33"/>
      <c r="D839" s="33"/>
      <c r="E839" s="33"/>
      <c r="F839" s="32"/>
      <c r="G839" s="32"/>
      <c r="H839" s="17"/>
      <c r="I839" s="17"/>
      <c r="J839" s="17"/>
      <c r="K839" s="17"/>
    </row>
    <row r="840" spans="1:11" x14ac:dyDescent="0.3">
      <c r="A840" s="32"/>
      <c r="B840" s="32"/>
      <c r="C840" s="33"/>
      <c r="D840" s="33"/>
      <c r="E840" s="33"/>
      <c r="F840" s="32"/>
      <c r="G840" s="32"/>
      <c r="H840" s="17"/>
      <c r="I840" s="17"/>
      <c r="J840" s="17"/>
      <c r="K840" s="17"/>
    </row>
    <row r="841" spans="1:11" x14ac:dyDescent="0.3">
      <c r="A841" s="32"/>
      <c r="B841" s="32"/>
      <c r="C841" s="33"/>
      <c r="D841" s="33"/>
      <c r="E841" s="33"/>
      <c r="F841" s="32"/>
      <c r="G841" s="32"/>
      <c r="H841" s="17"/>
      <c r="I841" s="17"/>
      <c r="J841" s="17"/>
      <c r="K841" s="17"/>
    </row>
    <row r="842" spans="1:11" x14ac:dyDescent="0.3">
      <c r="A842" s="32"/>
      <c r="B842" s="32"/>
      <c r="C842" s="33"/>
      <c r="D842" s="33"/>
      <c r="E842" s="33"/>
      <c r="F842" s="32"/>
      <c r="G842" s="32"/>
      <c r="H842" s="17"/>
      <c r="I842" s="17"/>
      <c r="J842" s="17"/>
      <c r="K842" s="17"/>
    </row>
    <row r="843" spans="1:11" x14ac:dyDescent="0.3">
      <c r="A843" s="32"/>
      <c r="B843" s="32"/>
      <c r="C843" s="33"/>
      <c r="D843" s="33"/>
      <c r="E843" s="33"/>
      <c r="F843" s="32"/>
      <c r="G843" s="32"/>
      <c r="H843" s="17"/>
      <c r="I843" s="17"/>
      <c r="J843" s="17"/>
      <c r="K843" s="17"/>
    </row>
    <row r="844" spans="1:11" x14ac:dyDescent="0.3">
      <c r="A844" s="32"/>
      <c r="B844" s="32"/>
      <c r="C844" s="33"/>
      <c r="D844" s="33"/>
      <c r="E844" s="33"/>
      <c r="F844" s="32"/>
      <c r="G844" s="32"/>
      <c r="H844" s="17"/>
      <c r="I844" s="17"/>
      <c r="J844" s="17"/>
      <c r="K844" s="17"/>
    </row>
    <row r="845" spans="1:11" x14ac:dyDescent="0.3">
      <c r="A845" s="32"/>
      <c r="B845" s="32"/>
      <c r="C845" s="33"/>
      <c r="D845" s="33"/>
      <c r="E845" s="33"/>
      <c r="F845" s="32"/>
      <c r="G845" s="32"/>
      <c r="H845" s="17"/>
      <c r="I845" s="17"/>
      <c r="J845" s="17"/>
      <c r="K845" s="17"/>
    </row>
    <row r="846" spans="1:11" x14ac:dyDescent="0.3">
      <c r="A846" s="32"/>
      <c r="B846" s="32"/>
      <c r="C846" s="33"/>
      <c r="D846" s="33"/>
      <c r="E846" s="33"/>
      <c r="F846" s="32"/>
      <c r="G846" s="32"/>
      <c r="H846" s="17"/>
      <c r="I846" s="17"/>
      <c r="J846" s="17"/>
      <c r="K846" s="17"/>
    </row>
    <row r="847" spans="1:11" x14ac:dyDescent="0.3">
      <c r="A847" s="32"/>
      <c r="B847" s="32"/>
      <c r="C847" s="33"/>
      <c r="D847" s="33"/>
      <c r="E847" s="33"/>
      <c r="F847" s="32"/>
      <c r="G847" s="32"/>
      <c r="H847" s="17"/>
      <c r="I847" s="17"/>
      <c r="J847" s="17"/>
      <c r="K847" s="17"/>
    </row>
    <row r="848" spans="1:11" x14ac:dyDescent="0.3">
      <c r="A848" s="32"/>
      <c r="B848" s="32"/>
      <c r="C848" s="33"/>
      <c r="D848" s="33"/>
      <c r="E848" s="33"/>
      <c r="F848" s="32"/>
      <c r="G848" s="32"/>
      <c r="H848" s="17"/>
      <c r="I848" s="17"/>
      <c r="J848" s="17"/>
      <c r="K848" s="17"/>
    </row>
    <row r="849" spans="1:11" x14ac:dyDescent="0.3">
      <c r="A849" s="32"/>
      <c r="B849" s="32"/>
      <c r="C849" s="33"/>
      <c r="D849" s="33"/>
      <c r="E849" s="33"/>
      <c r="F849" s="32"/>
      <c r="G849" s="32"/>
      <c r="H849" s="17"/>
      <c r="I849" s="17"/>
      <c r="J849" s="17"/>
      <c r="K849" s="17"/>
    </row>
    <row r="850" spans="1:11" x14ac:dyDescent="0.3">
      <c r="A850" s="32"/>
      <c r="B850" s="32"/>
      <c r="C850" s="33"/>
      <c r="D850" s="33"/>
      <c r="E850" s="33"/>
      <c r="F850" s="32"/>
      <c r="G850" s="32"/>
      <c r="H850" s="17"/>
      <c r="I850" s="17"/>
      <c r="J850" s="17"/>
      <c r="K850" s="17"/>
    </row>
    <row r="851" spans="1:11" x14ac:dyDescent="0.3">
      <c r="A851" s="32"/>
      <c r="B851" s="32"/>
      <c r="C851" s="33"/>
      <c r="D851" s="33"/>
      <c r="E851" s="33"/>
      <c r="F851" s="32"/>
      <c r="G851" s="32"/>
      <c r="H851" s="17"/>
      <c r="I851" s="17"/>
      <c r="J851" s="17"/>
      <c r="K851" s="17"/>
    </row>
    <row r="852" spans="1:11" x14ac:dyDescent="0.3">
      <c r="A852" s="32"/>
      <c r="B852" s="32"/>
      <c r="C852" s="33"/>
      <c r="D852" s="33"/>
      <c r="E852" s="33"/>
      <c r="F852" s="32"/>
      <c r="G852" s="32"/>
      <c r="H852" s="17"/>
      <c r="I852" s="17"/>
      <c r="J852" s="17"/>
      <c r="K852" s="17"/>
    </row>
    <row r="853" spans="1:11" x14ac:dyDescent="0.3">
      <c r="A853" s="32"/>
      <c r="B853" s="32"/>
      <c r="C853" s="33"/>
      <c r="D853" s="33"/>
      <c r="E853" s="33"/>
      <c r="F853" s="32"/>
      <c r="G853" s="32"/>
      <c r="H853" s="17"/>
      <c r="I853" s="17"/>
      <c r="J853" s="17"/>
      <c r="K853" s="17"/>
    </row>
    <row r="854" spans="1:11" x14ac:dyDescent="0.3">
      <c r="A854" s="32"/>
      <c r="B854" s="32"/>
      <c r="C854" s="33"/>
      <c r="D854" s="33"/>
      <c r="E854" s="33"/>
      <c r="F854" s="32"/>
      <c r="G854" s="32"/>
      <c r="H854" s="17"/>
      <c r="I854" s="17"/>
      <c r="J854" s="17"/>
      <c r="K854" s="17"/>
    </row>
    <row r="855" spans="1:11" x14ac:dyDescent="0.3">
      <c r="A855" s="32"/>
      <c r="B855" s="32"/>
      <c r="C855" s="33"/>
      <c r="D855" s="33"/>
      <c r="E855" s="33"/>
      <c r="F855" s="32"/>
      <c r="G855" s="32"/>
      <c r="H855" s="17"/>
      <c r="I855" s="17"/>
      <c r="J855" s="17"/>
      <c r="K855" s="17"/>
    </row>
    <row r="856" spans="1:11" x14ac:dyDescent="0.3">
      <c r="A856" s="32"/>
      <c r="B856" s="32"/>
      <c r="C856" s="33"/>
      <c r="D856" s="33"/>
      <c r="E856" s="33"/>
      <c r="F856" s="32"/>
      <c r="G856" s="32"/>
      <c r="H856" s="17"/>
      <c r="I856" s="17"/>
      <c r="J856" s="17"/>
      <c r="K856" s="17"/>
    </row>
    <row r="857" spans="1:11" x14ac:dyDescent="0.3">
      <c r="A857" s="32"/>
      <c r="B857" s="32"/>
      <c r="C857" s="33"/>
      <c r="D857" s="33"/>
      <c r="E857" s="33"/>
      <c r="F857" s="32"/>
      <c r="G857" s="32"/>
      <c r="H857" s="17"/>
      <c r="I857" s="17"/>
      <c r="J857" s="17"/>
      <c r="K857" s="17"/>
    </row>
    <row r="858" spans="1:11" x14ac:dyDescent="0.3">
      <c r="A858" s="32"/>
      <c r="B858" s="32"/>
      <c r="C858" s="33"/>
      <c r="D858" s="33"/>
      <c r="E858" s="33"/>
      <c r="F858" s="32"/>
      <c r="G858" s="32"/>
      <c r="H858" s="17"/>
      <c r="I858" s="17"/>
      <c r="J858" s="17"/>
      <c r="K858" s="17"/>
    </row>
    <row r="859" spans="1:11" x14ac:dyDescent="0.3">
      <c r="A859" s="32"/>
      <c r="B859" s="32"/>
      <c r="C859" s="33"/>
      <c r="D859" s="33"/>
      <c r="E859" s="33"/>
      <c r="F859" s="32"/>
      <c r="G859" s="32"/>
      <c r="H859" s="17"/>
      <c r="I859" s="17"/>
      <c r="J859" s="17"/>
      <c r="K859" s="17"/>
    </row>
    <row r="860" spans="1:11" x14ac:dyDescent="0.3">
      <c r="A860" s="32"/>
      <c r="B860" s="32"/>
      <c r="C860" s="33"/>
      <c r="D860" s="33"/>
      <c r="E860" s="33"/>
      <c r="F860" s="32"/>
      <c r="G860" s="32"/>
      <c r="H860" s="17"/>
      <c r="I860" s="17"/>
      <c r="J860" s="17"/>
      <c r="K860" s="17"/>
    </row>
    <row r="861" spans="1:11" x14ac:dyDescent="0.3">
      <c r="A861" s="32"/>
      <c r="B861" s="32"/>
      <c r="C861" s="33"/>
      <c r="D861" s="33"/>
      <c r="E861" s="33"/>
      <c r="F861" s="32"/>
      <c r="G861" s="32"/>
      <c r="H861" s="17"/>
      <c r="I861" s="17"/>
      <c r="J861" s="17"/>
      <c r="K861" s="17"/>
    </row>
    <row r="862" spans="1:11" x14ac:dyDescent="0.3">
      <c r="A862" s="32"/>
      <c r="B862" s="32"/>
      <c r="C862" s="33"/>
      <c r="D862" s="33"/>
      <c r="E862" s="33"/>
      <c r="F862" s="32"/>
      <c r="G862" s="32"/>
      <c r="H862" s="17"/>
      <c r="I862" s="17"/>
      <c r="J862" s="17"/>
      <c r="K862" s="17"/>
    </row>
    <row r="863" spans="1:11" x14ac:dyDescent="0.3">
      <c r="A863" s="32"/>
      <c r="B863" s="32"/>
      <c r="C863" s="33"/>
      <c r="D863" s="33"/>
      <c r="E863" s="33"/>
      <c r="F863" s="32"/>
      <c r="G863" s="32"/>
      <c r="H863" s="17"/>
      <c r="I863" s="17"/>
      <c r="J863" s="17"/>
      <c r="K863" s="17"/>
    </row>
    <row r="864" spans="1:11" x14ac:dyDescent="0.3">
      <c r="A864" s="32"/>
      <c r="B864" s="32"/>
      <c r="C864" s="33"/>
      <c r="D864" s="33"/>
      <c r="E864" s="33"/>
      <c r="F864" s="32"/>
      <c r="G864" s="32"/>
      <c r="H864" s="17"/>
      <c r="I864" s="17"/>
      <c r="J864" s="17"/>
      <c r="K864" s="17"/>
    </row>
    <row r="865" spans="1:11" x14ac:dyDescent="0.3">
      <c r="A865" s="32"/>
      <c r="B865" s="32"/>
      <c r="C865" s="33"/>
      <c r="D865" s="33"/>
      <c r="E865" s="33"/>
      <c r="F865" s="32"/>
      <c r="G865" s="32"/>
      <c r="H865" s="17"/>
      <c r="I865" s="17"/>
      <c r="J865" s="17"/>
      <c r="K865" s="17"/>
    </row>
    <row r="866" spans="1:11" x14ac:dyDescent="0.3">
      <c r="A866" s="32"/>
      <c r="B866" s="32"/>
      <c r="C866" s="33"/>
      <c r="D866" s="33"/>
      <c r="E866" s="33"/>
      <c r="F866" s="32"/>
      <c r="G866" s="32"/>
      <c r="H866" s="17"/>
      <c r="I866" s="17"/>
      <c r="J866" s="17"/>
      <c r="K866" s="17"/>
    </row>
    <row r="867" spans="1:11" x14ac:dyDescent="0.3">
      <c r="A867" s="32"/>
      <c r="B867" s="32"/>
      <c r="C867" s="33"/>
      <c r="D867" s="33"/>
      <c r="E867" s="33"/>
      <c r="F867" s="32"/>
      <c r="G867" s="32"/>
      <c r="H867" s="17"/>
      <c r="I867" s="17"/>
      <c r="J867" s="17"/>
      <c r="K867" s="17"/>
    </row>
    <row r="868" spans="1:11" x14ac:dyDescent="0.3">
      <c r="A868" s="32"/>
      <c r="B868" s="32"/>
      <c r="C868" s="33"/>
      <c r="D868" s="33"/>
      <c r="E868" s="33"/>
      <c r="F868" s="32"/>
      <c r="G868" s="32"/>
      <c r="H868" s="17"/>
      <c r="I868" s="17"/>
      <c r="J868" s="17"/>
      <c r="K868" s="17"/>
    </row>
    <row r="869" spans="1:11" x14ac:dyDescent="0.3">
      <c r="A869" s="32"/>
      <c r="B869" s="32"/>
      <c r="C869" s="33"/>
      <c r="D869" s="33"/>
      <c r="E869" s="33"/>
      <c r="F869" s="32"/>
      <c r="G869" s="32"/>
      <c r="H869" s="17"/>
      <c r="I869" s="17"/>
      <c r="J869" s="17"/>
      <c r="K869" s="17"/>
    </row>
    <row r="870" spans="1:11" x14ac:dyDescent="0.3">
      <c r="A870" s="32"/>
      <c r="B870" s="32"/>
      <c r="C870" s="33"/>
      <c r="D870" s="33"/>
      <c r="E870" s="33"/>
      <c r="F870" s="32"/>
      <c r="G870" s="32"/>
      <c r="H870" s="17"/>
      <c r="I870" s="17"/>
      <c r="J870" s="17"/>
      <c r="K870" s="17"/>
    </row>
    <row r="871" spans="1:11" x14ac:dyDescent="0.3">
      <c r="A871" s="32"/>
      <c r="B871" s="32"/>
      <c r="C871" s="33"/>
      <c r="D871" s="33"/>
      <c r="E871" s="33"/>
      <c r="F871" s="32"/>
      <c r="G871" s="32"/>
      <c r="H871" s="17"/>
      <c r="I871" s="17"/>
      <c r="J871" s="17"/>
      <c r="K871" s="17"/>
    </row>
    <row r="872" spans="1:11" x14ac:dyDescent="0.3">
      <c r="A872" s="32"/>
      <c r="B872" s="32"/>
      <c r="C872" s="33"/>
      <c r="D872" s="33"/>
      <c r="E872" s="33"/>
      <c r="F872" s="32"/>
      <c r="G872" s="32"/>
      <c r="H872" s="17"/>
      <c r="I872" s="17"/>
      <c r="J872" s="17"/>
      <c r="K872" s="17"/>
    </row>
    <row r="873" spans="1:11" x14ac:dyDescent="0.3">
      <c r="A873" s="32"/>
      <c r="B873" s="32"/>
      <c r="C873" s="33"/>
      <c r="D873" s="33"/>
      <c r="E873" s="33"/>
      <c r="F873" s="32"/>
      <c r="G873" s="32"/>
      <c r="H873" s="17"/>
      <c r="I873" s="17"/>
      <c r="J873" s="17"/>
      <c r="K873" s="17"/>
    </row>
    <row r="874" spans="1:11" x14ac:dyDescent="0.3">
      <c r="A874" s="32"/>
      <c r="B874" s="32"/>
      <c r="C874" s="33"/>
      <c r="D874" s="33"/>
      <c r="E874" s="33"/>
      <c r="F874" s="32"/>
      <c r="G874" s="32"/>
      <c r="H874" s="17"/>
      <c r="I874" s="17"/>
      <c r="J874" s="17"/>
      <c r="K874" s="17"/>
    </row>
    <row r="875" spans="1:11" x14ac:dyDescent="0.3">
      <c r="A875" s="32"/>
      <c r="B875" s="32"/>
      <c r="C875" s="33"/>
      <c r="D875" s="33"/>
      <c r="E875" s="33"/>
      <c r="F875" s="32"/>
      <c r="G875" s="32"/>
      <c r="H875" s="17"/>
      <c r="I875" s="17"/>
      <c r="J875" s="17"/>
      <c r="K875" s="17"/>
    </row>
    <row r="876" spans="1:11" x14ac:dyDescent="0.3">
      <c r="A876" s="32"/>
      <c r="B876" s="32"/>
      <c r="C876" s="33"/>
      <c r="D876" s="33"/>
      <c r="E876" s="33"/>
      <c r="F876" s="32"/>
      <c r="G876" s="32"/>
      <c r="H876" s="17"/>
      <c r="I876" s="17"/>
      <c r="J876" s="17"/>
      <c r="K876" s="17"/>
    </row>
    <row r="877" spans="1:11" x14ac:dyDescent="0.3">
      <c r="A877" s="32"/>
      <c r="B877" s="32"/>
      <c r="C877" s="33"/>
      <c r="D877" s="33"/>
      <c r="E877" s="33"/>
      <c r="F877" s="32"/>
      <c r="G877" s="32"/>
      <c r="H877" s="17"/>
      <c r="I877" s="17"/>
      <c r="J877" s="17"/>
      <c r="K877" s="17"/>
    </row>
    <row r="878" spans="1:11" x14ac:dyDescent="0.3">
      <c r="A878" s="32"/>
      <c r="B878" s="32"/>
      <c r="C878" s="33"/>
      <c r="D878" s="33"/>
      <c r="E878" s="33"/>
      <c r="F878" s="32"/>
      <c r="G878" s="32"/>
      <c r="H878" s="17"/>
      <c r="I878" s="17"/>
      <c r="J878" s="17"/>
      <c r="K878" s="17"/>
    </row>
    <row r="879" spans="1:11" x14ac:dyDescent="0.3">
      <c r="A879" s="32"/>
      <c r="B879" s="32"/>
      <c r="C879" s="33"/>
      <c r="D879" s="33"/>
      <c r="E879" s="33"/>
      <c r="F879" s="32"/>
      <c r="G879" s="32"/>
      <c r="H879" s="17"/>
      <c r="I879" s="17"/>
      <c r="J879" s="17"/>
      <c r="K879" s="17"/>
    </row>
    <row r="880" spans="1:11" x14ac:dyDescent="0.3">
      <c r="A880" s="32"/>
      <c r="B880" s="32"/>
      <c r="C880" s="33"/>
      <c r="D880" s="33"/>
      <c r="E880" s="33"/>
      <c r="F880" s="32"/>
      <c r="G880" s="32"/>
      <c r="H880" s="17"/>
      <c r="I880" s="17"/>
      <c r="J880" s="17"/>
      <c r="K880" s="17"/>
    </row>
    <row r="881" spans="1:11" x14ac:dyDescent="0.3">
      <c r="A881" s="32"/>
      <c r="B881" s="32"/>
      <c r="C881" s="33"/>
      <c r="D881" s="33"/>
      <c r="E881" s="33"/>
      <c r="F881" s="32"/>
      <c r="G881" s="32"/>
      <c r="H881" s="17"/>
      <c r="I881" s="17"/>
      <c r="J881" s="17"/>
      <c r="K881" s="17"/>
    </row>
    <row r="882" spans="1:11" x14ac:dyDescent="0.3">
      <c r="A882" s="32"/>
      <c r="B882" s="32"/>
      <c r="C882" s="33"/>
      <c r="D882" s="33"/>
      <c r="E882" s="33"/>
      <c r="F882" s="32"/>
      <c r="G882" s="32"/>
      <c r="H882" s="17"/>
      <c r="I882" s="17"/>
      <c r="J882" s="17"/>
      <c r="K882" s="17"/>
    </row>
    <row r="883" spans="1:11" x14ac:dyDescent="0.3">
      <c r="A883" s="32"/>
      <c r="B883" s="32"/>
      <c r="C883" s="33"/>
      <c r="D883" s="33"/>
      <c r="E883" s="33"/>
      <c r="F883" s="32"/>
      <c r="G883" s="32"/>
      <c r="H883" s="17"/>
      <c r="I883" s="17"/>
      <c r="J883" s="17"/>
      <c r="K883" s="17"/>
    </row>
    <row r="884" spans="1:11" x14ac:dyDescent="0.3">
      <c r="A884" s="32"/>
      <c r="B884" s="32"/>
      <c r="C884" s="33"/>
      <c r="D884" s="33"/>
      <c r="E884" s="33"/>
      <c r="F884" s="32"/>
      <c r="G884" s="32"/>
      <c r="H884" s="17"/>
      <c r="I884" s="17"/>
      <c r="J884" s="17"/>
      <c r="K884" s="17"/>
    </row>
    <row r="885" spans="1:11" x14ac:dyDescent="0.3">
      <c r="A885" s="32"/>
      <c r="B885" s="32"/>
      <c r="C885" s="33"/>
      <c r="D885" s="33"/>
      <c r="E885" s="33"/>
      <c r="F885" s="32"/>
      <c r="G885" s="32"/>
      <c r="H885" s="17"/>
      <c r="I885" s="17"/>
      <c r="J885" s="17"/>
      <c r="K885" s="17"/>
    </row>
    <row r="886" spans="1:11" x14ac:dyDescent="0.3">
      <c r="A886" s="32"/>
      <c r="B886" s="32"/>
      <c r="C886" s="33"/>
      <c r="D886" s="33"/>
      <c r="E886" s="33"/>
      <c r="F886" s="32"/>
      <c r="G886" s="32"/>
      <c r="H886" s="17"/>
      <c r="I886" s="17"/>
      <c r="J886" s="17"/>
      <c r="K886" s="17"/>
    </row>
    <row r="887" spans="1:11" x14ac:dyDescent="0.3">
      <c r="A887" s="32"/>
      <c r="B887" s="32"/>
      <c r="C887" s="33"/>
      <c r="D887" s="33"/>
      <c r="E887" s="33"/>
      <c r="F887" s="32"/>
      <c r="G887" s="32"/>
      <c r="H887" s="17"/>
      <c r="I887" s="17"/>
      <c r="J887" s="17"/>
      <c r="K887" s="17"/>
    </row>
    <row r="888" spans="1:11" x14ac:dyDescent="0.3">
      <c r="A888" s="32"/>
      <c r="B888" s="32"/>
      <c r="C888" s="33"/>
      <c r="D888" s="33"/>
      <c r="E888" s="33"/>
      <c r="F888" s="32"/>
      <c r="G888" s="32"/>
      <c r="H888" s="17"/>
      <c r="I888" s="17"/>
      <c r="J888" s="17"/>
      <c r="K888" s="17"/>
    </row>
    <row r="889" spans="1:11" x14ac:dyDescent="0.3">
      <c r="A889" s="32"/>
      <c r="B889" s="32"/>
      <c r="C889" s="33"/>
      <c r="D889" s="33"/>
      <c r="E889" s="33"/>
      <c r="F889" s="32"/>
      <c r="G889" s="32"/>
      <c r="H889" s="17"/>
      <c r="I889" s="17"/>
      <c r="J889" s="17"/>
      <c r="K889" s="17"/>
    </row>
    <row r="890" spans="1:11" x14ac:dyDescent="0.3">
      <c r="A890" s="32"/>
      <c r="B890" s="32"/>
      <c r="C890" s="33"/>
      <c r="D890" s="33"/>
      <c r="E890" s="33"/>
      <c r="F890" s="32"/>
      <c r="G890" s="32"/>
      <c r="H890" s="17"/>
      <c r="I890" s="17"/>
      <c r="J890" s="17"/>
      <c r="K890" s="17"/>
    </row>
    <row r="891" spans="1:11" x14ac:dyDescent="0.3">
      <c r="A891" s="32"/>
      <c r="B891" s="32"/>
      <c r="C891" s="33"/>
      <c r="D891" s="33"/>
      <c r="E891" s="33"/>
      <c r="F891" s="32"/>
      <c r="G891" s="32"/>
      <c r="H891" s="17"/>
      <c r="I891" s="17"/>
      <c r="J891" s="17"/>
      <c r="K891" s="17"/>
    </row>
    <row r="892" spans="1:11" x14ac:dyDescent="0.3">
      <c r="A892" s="32"/>
      <c r="B892" s="32"/>
      <c r="C892" s="33"/>
      <c r="D892" s="33"/>
      <c r="E892" s="33"/>
      <c r="F892" s="32"/>
      <c r="G892" s="32"/>
      <c r="H892" s="17"/>
      <c r="I892" s="17"/>
      <c r="J892" s="17"/>
      <c r="K892" s="17"/>
    </row>
    <row r="893" spans="1:11" x14ac:dyDescent="0.3">
      <c r="A893" s="32"/>
      <c r="B893" s="32"/>
      <c r="C893" s="33"/>
      <c r="D893" s="33"/>
      <c r="E893" s="33"/>
      <c r="F893" s="32"/>
      <c r="G893" s="32"/>
      <c r="H893" s="17"/>
      <c r="I893" s="17"/>
      <c r="J893" s="17"/>
      <c r="K893" s="17"/>
    </row>
    <row r="894" spans="1:11" x14ac:dyDescent="0.3">
      <c r="A894" s="32"/>
      <c r="B894" s="32"/>
      <c r="C894" s="33"/>
      <c r="D894" s="33"/>
      <c r="E894" s="33"/>
      <c r="F894" s="32"/>
      <c r="G894" s="32"/>
      <c r="H894" s="17"/>
      <c r="I894" s="17"/>
      <c r="J894" s="17"/>
      <c r="K894" s="17"/>
    </row>
    <row r="895" spans="1:11" x14ac:dyDescent="0.3">
      <c r="A895" s="32"/>
      <c r="B895" s="32"/>
      <c r="C895" s="33"/>
      <c r="D895" s="33"/>
      <c r="E895" s="33"/>
      <c r="F895" s="32"/>
      <c r="G895" s="32"/>
      <c r="H895" s="17"/>
      <c r="I895" s="17"/>
      <c r="J895" s="17"/>
      <c r="K895" s="17"/>
    </row>
    <row r="896" spans="1:11" x14ac:dyDescent="0.3">
      <c r="A896" s="32"/>
      <c r="B896" s="32"/>
      <c r="C896" s="33"/>
      <c r="D896" s="33"/>
      <c r="E896" s="33"/>
      <c r="F896" s="32"/>
      <c r="G896" s="32"/>
      <c r="H896" s="17"/>
      <c r="I896" s="17"/>
      <c r="J896" s="17"/>
      <c r="K896" s="17"/>
    </row>
    <row r="897" spans="1:11" x14ac:dyDescent="0.3">
      <c r="A897" s="32"/>
      <c r="B897" s="32"/>
      <c r="C897" s="33"/>
      <c r="D897" s="33"/>
      <c r="E897" s="33"/>
      <c r="F897" s="32"/>
      <c r="G897" s="32"/>
      <c r="H897" s="17"/>
      <c r="I897" s="17"/>
      <c r="J897" s="17"/>
      <c r="K897" s="17"/>
    </row>
    <row r="898" spans="1:11" x14ac:dyDescent="0.3">
      <c r="A898" s="32"/>
      <c r="B898" s="32"/>
      <c r="C898" s="33"/>
      <c r="D898" s="33"/>
      <c r="E898" s="33"/>
      <c r="F898" s="32"/>
      <c r="G898" s="32"/>
      <c r="H898" s="17"/>
      <c r="I898" s="17"/>
      <c r="J898" s="17"/>
      <c r="K898" s="17"/>
    </row>
    <row r="899" spans="1:11" x14ac:dyDescent="0.3">
      <c r="A899" s="32"/>
      <c r="B899" s="32"/>
      <c r="C899" s="33"/>
      <c r="D899" s="33"/>
      <c r="E899" s="33"/>
      <c r="F899" s="32"/>
      <c r="G899" s="32"/>
      <c r="H899" s="17"/>
      <c r="I899" s="17"/>
      <c r="J899" s="17"/>
      <c r="K899" s="17"/>
    </row>
    <row r="900" spans="1:11" x14ac:dyDescent="0.3">
      <c r="A900" s="32"/>
      <c r="B900" s="32"/>
      <c r="C900" s="33"/>
      <c r="D900" s="33"/>
      <c r="E900" s="33"/>
      <c r="F900" s="32"/>
      <c r="G900" s="32"/>
      <c r="H900" s="17"/>
      <c r="I900" s="17"/>
      <c r="J900" s="17"/>
      <c r="K900" s="17"/>
    </row>
    <row r="901" spans="1:11" x14ac:dyDescent="0.3">
      <c r="A901" s="32"/>
      <c r="B901" s="32"/>
      <c r="C901" s="33"/>
      <c r="D901" s="33"/>
      <c r="E901" s="33"/>
      <c r="F901" s="32"/>
      <c r="G901" s="32"/>
      <c r="H901" s="17"/>
      <c r="I901" s="17"/>
      <c r="J901" s="17"/>
      <c r="K901" s="17"/>
    </row>
    <row r="902" spans="1:11" x14ac:dyDescent="0.3">
      <c r="A902" s="32"/>
      <c r="B902" s="32"/>
      <c r="C902" s="33"/>
      <c r="D902" s="33"/>
      <c r="E902" s="33"/>
      <c r="F902" s="32"/>
      <c r="G902" s="32"/>
      <c r="H902" s="17"/>
      <c r="I902" s="17"/>
      <c r="J902" s="17"/>
      <c r="K902" s="17"/>
    </row>
    <row r="903" spans="1:11" x14ac:dyDescent="0.3">
      <c r="A903" s="32"/>
      <c r="B903" s="32"/>
      <c r="C903" s="33"/>
      <c r="D903" s="33"/>
      <c r="E903" s="33"/>
      <c r="F903" s="32"/>
      <c r="G903" s="32"/>
      <c r="H903" s="17"/>
      <c r="I903" s="17"/>
      <c r="J903" s="17"/>
      <c r="K903" s="17"/>
    </row>
    <row r="904" spans="1:11" x14ac:dyDescent="0.3">
      <c r="A904" s="32"/>
      <c r="B904" s="32"/>
      <c r="C904" s="33"/>
      <c r="D904" s="33"/>
      <c r="E904" s="33"/>
      <c r="F904" s="32"/>
      <c r="G904" s="32"/>
      <c r="H904" s="17"/>
      <c r="I904" s="17"/>
      <c r="J904" s="17"/>
      <c r="K904" s="17"/>
    </row>
    <row r="905" spans="1:11" x14ac:dyDescent="0.3">
      <c r="A905" s="32"/>
      <c r="B905" s="32"/>
      <c r="C905" s="33"/>
      <c r="D905" s="33"/>
      <c r="E905" s="33"/>
      <c r="F905" s="32"/>
      <c r="G905" s="32"/>
      <c r="H905" s="17"/>
      <c r="I905" s="17"/>
      <c r="J905" s="17"/>
      <c r="K905" s="17"/>
    </row>
    <row r="906" spans="1:11" x14ac:dyDescent="0.3">
      <c r="A906" s="32"/>
      <c r="B906" s="32"/>
      <c r="C906" s="33"/>
      <c r="D906" s="33"/>
      <c r="E906" s="33"/>
      <c r="F906" s="32"/>
      <c r="G906" s="32"/>
      <c r="H906" s="17"/>
      <c r="I906" s="17"/>
      <c r="J906" s="17"/>
      <c r="K906" s="17"/>
    </row>
    <row r="907" spans="1:11" x14ac:dyDescent="0.3">
      <c r="A907" s="32"/>
      <c r="B907" s="32"/>
      <c r="C907" s="33"/>
      <c r="D907" s="33"/>
      <c r="E907" s="33"/>
      <c r="F907" s="32"/>
      <c r="G907" s="32"/>
      <c r="H907" s="17"/>
      <c r="I907" s="17"/>
      <c r="J907" s="17"/>
      <c r="K907" s="17"/>
    </row>
    <row r="908" spans="1:11" x14ac:dyDescent="0.3">
      <c r="A908" s="32"/>
      <c r="B908" s="32"/>
      <c r="C908" s="33"/>
      <c r="D908" s="33"/>
      <c r="E908" s="33"/>
      <c r="F908" s="32"/>
      <c r="G908" s="32"/>
      <c r="H908" s="17"/>
      <c r="I908" s="17"/>
      <c r="J908" s="17"/>
      <c r="K908" s="17"/>
    </row>
    <row r="909" spans="1:11" x14ac:dyDescent="0.3">
      <c r="A909" s="32"/>
      <c r="B909" s="32"/>
      <c r="C909" s="33"/>
      <c r="D909" s="33"/>
      <c r="E909" s="33"/>
      <c r="F909" s="32"/>
      <c r="G909" s="32"/>
      <c r="H909" s="17"/>
      <c r="I909" s="17"/>
      <c r="J909" s="17"/>
      <c r="K909" s="17"/>
    </row>
    <row r="910" spans="1:11" x14ac:dyDescent="0.3">
      <c r="A910" s="32"/>
      <c r="B910" s="32"/>
      <c r="C910" s="33"/>
      <c r="D910" s="33"/>
      <c r="E910" s="33"/>
      <c r="F910" s="32"/>
      <c r="G910" s="32"/>
      <c r="H910" s="17"/>
      <c r="I910" s="17"/>
      <c r="J910" s="17"/>
      <c r="K910" s="17"/>
    </row>
    <row r="911" spans="1:11" x14ac:dyDescent="0.3">
      <c r="A911" s="32"/>
      <c r="B911" s="32"/>
      <c r="C911" s="33"/>
      <c r="D911" s="33"/>
      <c r="E911" s="33"/>
      <c r="F911" s="32"/>
      <c r="G911" s="32"/>
      <c r="H911" s="17"/>
      <c r="I911" s="17"/>
      <c r="J911" s="17"/>
      <c r="K911" s="17"/>
    </row>
    <row r="912" spans="1:11" x14ac:dyDescent="0.3">
      <c r="A912" s="32"/>
      <c r="B912" s="32"/>
      <c r="C912" s="33"/>
      <c r="D912" s="33"/>
      <c r="E912" s="33"/>
      <c r="F912" s="32"/>
      <c r="G912" s="32"/>
      <c r="H912" s="17"/>
      <c r="I912" s="17"/>
      <c r="J912" s="17"/>
      <c r="K912" s="17"/>
    </row>
    <row r="913" spans="1:11" x14ac:dyDescent="0.3">
      <c r="A913" s="32"/>
      <c r="B913" s="32"/>
      <c r="C913" s="33"/>
      <c r="D913" s="33"/>
      <c r="E913" s="33"/>
      <c r="F913" s="32"/>
      <c r="G913" s="32"/>
      <c r="H913" s="17"/>
      <c r="I913" s="17"/>
      <c r="J913" s="17"/>
      <c r="K913" s="17"/>
    </row>
    <row r="914" spans="1:11" x14ac:dyDescent="0.3">
      <c r="A914" s="32"/>
      <c r="B914" s="32"/>
      <c r="C914" s="33"/>
      <c r="D914" s="33"/>
      <c r="E914" s="33"/>
      <c r="F914" s="32"/>
      <c r="G914" s="32"/>
      <c r="H914" s="17"/>
      <c r="I914" s="17"/>
      <c r="J914" s="17"/>
      <c r="K914" s="17"/>
    </row>
    <row r="915" spans="1:11" x14ac:dyDescent="0.3">
      <c r="A915" s="32"/>
      <c r="B915" s="32"/>
      <c r="C915" s="33"/>
      <c r="D915" s="33"/>
      <c r="E915" s="33"/>
      <c r="F915" s="32"/>
      <c r="G915" s="32"/>
      <c r="H915" s="17"/>
      <c r="I915" s="17"/>
      <c r="J915" s="17"/>
      <c r="K915" s="17"/>
    </row>
    <row r="916" spans="1:11" x14ac:dyDescent="0.3">
      <c r="A916" s="32"/>
      <c r="B916" s="32"/>
      <c r="C916" s="33"/>
      <c r="D916" s="33"/>
      <c r="E916" s="33"/>
      <c r="F916" s="32"/>
      <c r="G916" s="32"/>
      <c r="H916" s="17"/>
      <c r="I916" s="17"/>
      <c r="J916" s="17"/>
      <c r="K916" s="17"/>
    </row>
    <row r="917" spans="1:11" x14ac:dyDescent="0.3">
      <c r="A917" s="32"/>
      <c r="B917" s="32"/>
      <c r="C917" s="33"/>
      <c r="D917" s="33"/>
      <c r="E917" s="33"/>
      <c r="F917" s="32"/>
      <c r="G917" s="32"/>
      <c r="H917" s="17"/>
      <c r="I917" s="17"/>
      <c r="J917" s="17"/>
      <c r="K917" s="17"/>
    </row>
    <row r="918" spans="1:11" x14ac:dyDescent="0.3">
      <c r="A918" s="32"/>
      <c r="B918" s="32"/>
      <c r="C918" s="33"/>
      <c r="D918" s="33"/>
      <c r="E918" s="33"/>
      <c r="F918" s="32"/>
      <c r="G918" s="32"/>
      <c r="H918" s="17"/>
      <c r="I918" s="17"/>
      <c r="J918" s="17"/>
      <c r="K918" s="17"/>
    </row>
    <row r="919" spans="1:11" x14ac:dyDescent="0.3">
      <c r="A919" s="32"/>
      <c r="B919" s="32"/>
      <c r="C919" s="33"/>
      <c r="D919" s="33"/>
      <c r="E919" s="33"/>
      <c r="F919" s="32"/>
      <c r="G919" s="32"/>
      <c r="H919" s="17"/>
      <c r="I919" s="17"/>
      <c r="J919" s="17"/>
      <c r="K919" s="17"/>
    </row>
    <row r="920" spans="1:11" x14ac:dyDescent="0.3">
      <c r="A920" s="32"/>
      <c r="B920" s="32"/>
      <c r="C920" s="33"/>
      <c r="D920" s="33"/>
      <c r="E920" s="33"/>
      <c r="F920" s="32"/>
      <c r="G920" s="32"/>
      <c r="H920" s="17"/>
      <c r="I920" s="17"/>
      <c r="J920" s="17"/>
      <c r="K920" s="17"/>
    </row>
    <row r="921" spans="1:11" x14ac:dyDescent="0.3">
      <c r="A921" s="32"/>
      <c r="B921" s="32"/>
      <c r="C921" s="33"/>
      <c r="D921" s="33"/>
      <c r="E921" s="33"/>
      <c r="F921" s="32"/>
      <c r="G921" s="32"/>
      <c r="H921" s="17"/>
      <c r="I921" s="17"/>
      <c r="J921" s="17"/>
      <c r="K921" s="17"/>
    </row>
    <row r="922" spans="1:11" x14ac:dyDescent="0.3">
      <c r="A922" s="32"/>
      <c r="B922" s="32"/>
      <c r="C922" s="33"/>
      <c r="D922" s="33"/>
      <c r="E922" s="33"/>
      <c r="F922" s="32"/>
      <c r="G922" s="32"/>
      <c r="H922" s="17"/>
      <c r="I922" s="17"/>
      <c r="J922" s="17"/>
      <c r="K922" s="17"/>
    </row>
    <row r="923" spans="1:11" x14ac:dyDescent="0.3">
      <c r="A923" s="32"/>
      <c r="B923" s="32"/>
      <c r="C923" s="33"/>
      <c r="D923" s="33"/>
      <c r="E923" s="33"/>
      <c r="F923" s="32"/>
      <c r="G923" s="32"/>
      <c r="H923" s="17"/>
      <c r="I923" s="17"/>
      <c r="J923" s="17"/>
      <c r="K923" s="17"/>
    </row>
    <row r="924" spans="1:11" x14ac:dyDescent="0.3">
      <c r="A924" s="32"/>
      <c r="B924" s="32"/>
      <c r="C924" s="33"/>
      <c r="D924" s="33"/>
      <c r="E924" s="33"/>
      <c r="F924" s="32"/>
      <c r="G924" s="32"/>
      <c r="H924" s="17"/>
      <c r="I924" s="17"/>
      <c r="J924" s="17"/>
      <c r="K924" s="17"/>
    </row>
    <row r="925" spans="1:11" x14ac:dyDescent="0.3">
      <c r="A925" s="32"/>
      <c r="B925" s="32"/>
      <c r="C925" s="33"/>
      <c r="D925" s="33"/>
      <c r="E925" s="33"/>
      <c r="F925" s="32"/>
      <c r="G925" s="32"/>
      <c r="H925" s="17"/>
      <c r="I925" s="17"/>
      <c r="J925" s="17"/>
      <c r="K925" s="17"/>
    </row>
    <row r="926" spans="1:11" x14ac:dyDescent="0.3">
      <c r="A926" s="32"/>
      <c r="B926" s="32"/>
      <c r="C926" s="33"/>
      <c r="D926" s="33"/>
      <c r="E926" s="33"/>
      <c r="F926" s="32"/>
      <c r="G926" s="32"/>
      <c r="H926" s="17"/>
      <c r="I926" s="17"/>
      <c r="J926" s="17"/>
      <c r="K926" s="17"/>
    </row>
    <row r="927" spans="1:11" x14ac:dyDescent="0.3">
      <c r="A927" s="32"/>
      <c r="B927" s="32"/>
      <c r="C927" s="33"/>
      <c r="D927" s="33"/>
      <c r="E927" s="33"/>
      <c r="F927" s="32"/>
      <c r="G927" s="32"/>
      <c r="H927" s="17"/>
      <c r="I927" s="17"/>
      <c r="J927" s="17"/>
      <c r="K927" s="17"/>
    </row>
    <row r="928" spans="1:11" x14ac:dyDescent="0.3">
      <c r="A928" s="32"/>
      <c r="B928" s="32"/>
      <c r="C928" s="33"/>
      <c r="D928" s="33"/>
      <c r="E928" s="33"/>
      <c r="F928" s="32"/>
      <c r="G928" s="32"/>
      <c r="H928" s="17"/>
      <c r="I928" s="17"/>
      <c r="J928" s="17"/>
      <c r="K928" s="17"/>
    </row>
    <row r="929" spans="1:11" x14ac:dyDescent="0.3">
      <c r="A929" s="32"/>
      <c r="B929" s="32"/>
      <c r="C929" s="33"/>
      <c r="D929" s="33"/>
      <c r="E929" s="33"/>
      <c r="F929" s="32"/>
      <c r="G929" s="32"/>
      <c r="H929" s="17"/>
      <c r="I929" s="17"/>
      <c r="J929" s="17"/>
      <c r="K929" s="17"/>
    </row>
    <row r="930" spans="1:11" x14ac:dyDescent="0.3">
      <c r="A930" s="32"/>
      <c r="B930" s="32"/>
      <c r="C930" s="33"/>
      <c r="D930" s="33"/>
      <c r="E930" s="33"/>
      <c r="F930" s="32"/>
      <c r="G930" s="32"/>
      <c r="H930" s="17"/>
      <c r="I930" s="17"/>
      <c r="J930" s="17"/>
      <c r="K930" s="17"/>
    </row>
    <row r="931" spans="1:11" x14ac:dyDescent="0.3">
      <c r="A931" s="32"/>
      <c r="B931" s="32"/>
      <c r="C931" s="33"/>
      <c r="D931" s="33"/>
      <c r="E931" s="33"/>
      <c r="F931" s="32"/>
      <c r="G931" s="32"/>
      <c r="H931" s="17"/>
      <c r="I931" s="17"/>
      <c r="J931" s="17"/>
      <c r="K931" s="17"/>
    </row>
    <row r="932" spans="1:11" x14ac:dyDescent="0.3">
      <c r="A932" s="32"/>
      <c r="B932" s="32"/>
      <c r="C932" s="33"/>
      <c r="D932" s="33"/>
      <c r="E932" s="33"/>
      <c r="F932" s="32"/>
      <c r="G932" s="32"/>
      <c r="H932" s="17"/>
      <c r="I932" s="17"/>
      <c r="J932" s="17"/>
      <c r="K932" s="17"/>
    </row>
    <row r="933" spans="1:11" x14ac:dyDescent="0.3">
      <c r="A933" s="32"/>
      <c r="B933" s="32"/>
      <c r="C933" s="33"/>
      <c r="D933" s="33"/>
      <c r="E933" s="33"/>
      <c r="F933" s="32"/>
      <c r="G933" s="32"/>
      <c r="H933" s="17"/>
      <c r="I933" s="17"/>
      <c r="J933" s="17"/>
      <c r="K933" s="17"/>
    </row>
    <row r="934" spans="1:11" x14ac:dyDescent="0.3">
      <c r="A934" s="32"/>
      <c r="B934" s="32"/>
      <c r="C934" s="33"/>
      <c r="D934" s="33"/>
      <c r="E934" s="33"/>
      <c r="F934" s="32"/>
      <c r="G934" s="32"/>
      <c r="H934" s="17"/>
      <c r="I934" s="17"/>
      <c r="J934" s="17"/>
      <c r="K934" s="17"/>
    </row>
    <row r="935" spans="1:11" x14ac:dyDescent="0.3">
      <c r="A935" s="32"/>
      <c r="B935" s="32"/>
      <c r="C935" s="33"/>
      <c r="D935" s="33"/>
      <c r="E935" s="33"/>
      <c r="F935" s="32"/>
      <c r="G935" s="32"/>
      <c r="H935" s="17"/>
      <c r="I935" s="17"/>
      <c r="J935" s="17"/>
      <c r="K935" s="17"/>
    </row>
    <row r="936" spans="1:11" x14ac:dyDescent="0.3">
      <c r="A936" s="32"/>
      <c r="B936" s="32"/>
      <c r="C936" s="33"/>
      <c r="D936" s="33"/>
      <c r="E936" s="33"/>
      <c r="F936" s="32"/>
      <c r="G936" s="32"/>
      <c r="H936" s="17"/>
      <c r="I936" s="17"/>
      <c r="J936" s="17"/>
      <c r="K936" s="17"/>
    </row>
    <row r="937" spans="1:11" x14ac:dyDescent="0.3">
      <c r="A937" s="32"/>
      <c r="B937" s="32"/>
      <c r="C937" s="33"/>
      <c r="D937" s="33"/>
      <c r="E937" s="33"/>
      <c r="F937" s="32"/>
      <c r="G937" s="32"/>
      <c r="H937" s="17"/>
      <c r="I937" s="17"/>
      <c r="J937" s="17"/>
      <c r="K937" s="17"/>
    </row>
    <row r="938" spans="1:11" x14ac:dyDescent="0.3">
      <c r="A938" s="32"/>
      <c r="B938" s="32"/>
      <c r="C938" s="33"/>
      <c r="D938" s="33"/>
      <c r="E938" s="33"/>
      <c r="F938" s="32"/>
      <c r="G938" s="32"/>
      <c r="H938" s="17"/>
      <c r="I938" s="17"/>
      <c r="J938" s="17"/>
      <c r="K938" s="17"/>
    </row>
    <row r="939" spans="1:11" x14ac:dyDescent="0.3">
      <c r="A939" s="32"/>
      <c r="B939" s="32"/>
      <c r="C939" s="33"/>
      <c r="D939" s="33"/>
      <c r="E939" s="33"/>
      <c r="F939" s="32"/>
      <c r="G939" s="32"/>
      <c r="H939" s="17"/>
      <c r="I939" s="17"/>
      <c r="J939" s="17"/>
      <c r="K939" s="17"/>
    </row>
    <row r="940" spans="1:11" x14ac:dyDescent="0.3">
      <c r="A940" s="32"/>
      <c r="B940" s="32"/>
      <c r="C940" s="33"/>
      <c r="D940" s="33"/>
      <c r="E940" s="33"/>
      <c r="F940" s="32"/>
      <c r="G940" s="32"/>
      <c r="H940" s="17"/>
      <c r="I940" s="17"/>
      <c r="J940" s="17"/>
      <c r="K940" s="17"/>
    </row>
    <row r="941" spans="1:11" x14ac:dyDescent="0.3">
      <c r="A941" s="32"/>
      <c r="B941" s="32"/>
      <c r="C941" s="33"/>
      <c r="D941" s="33"/>
      <c r="E941" s="33"/>
      <c r="F941" s="32"/>
      <c r="G941" s="32"/>
      <c r="H941" s="17"/>
      <c r="I941" s="17"/>
      <c r="J941" s="17"/>
      <c r="K941" s="17"/>
    </row>
    <row r="942" spans="1:11" x14ac:dyDescent="0.3">
      <c r="A942" s="32"/>
      <c r="B942" s="32"/>
      <c r="C942" s="33"/>
      <c r="D942" s="33"/>
      <c r="E942" s="33"/>
      <c r="F942" s="32"/>
      <c r="G942" s="32"/>
      <c r="H942" s="17"/>
      <c r="I942" s="17"/>
      <c r="J942" s="17"/>
      <c r="K942" s="17"/>
    </row>
    <row r="943" spans="1:11" x14ac:dyDescent="0.3">
      <c r="A943" s="32"/>
      <c r="B943" s="32"/>
      <c r="C943" s="33"/>
      <c r="D943" s="33"/>
      <c r="E943" s="33"/>
      <c r="F943" s="32"/>
      <c r="G943" s="32"/>
      <c r="H943" s="17"/>
      <c r="I943" s="17"/>
      <c r="J943" s="17"/>
      <c r="K943" s="17"/>
    </row>
    <row r="944" spans="1:11" x14ac:dyDescent="0.3">
      <c r="A944" s="32"/>
      <c r="B944" s="32"/>
      <c r="C944" s="33"/>
      <c r="D944" s="33"/>
      <c r="E944" s="33"/>
      <c r="F944" s="32"/>
      <c r="G944" s="32"/>
      <c r="H944" s="17"/>
      <c r="I944" s="17"/>
      <c r="J944" s="17"/>
      <c r="K944" s="17"/>
    </row>
    <row r="945" spans="1:11" x14ac:dyDescent="0.3">
      <c r="A945" s="32"/>
      <c r="B945" s="32"/>
      <c r="C945" s="33"/>
      <c r="D945" s="33"/>
      <c r="E945" s="33"/>
      <c r="F945" s="32"/>
      <c r="G945" s="32"/>
      <c r="H945" s="17"/>
      <c r="I945" s="17"/>
      <c r="J945" s="17"/>
      <c r="K945" s="17"/>
    </row>
    <row r="946" spans="1:11" x14ac:dyDescent="0.3">
      <c r="A946" s="32"/>
      <c r="B946" s="32"/>
      <c r="C946" s="33"/>
      <c r="D946" s="33"/>
      <c r="E946" s="33"/>
      <c r="F946" s="32"/>
      <c r="G946" s="32"/>
      <c r="H946" s="17"/>
      <c r="I946" s="17"/>
      <c r="J946" s="17"/>
      <c r="K946" s="17"/>
    </row>
    <row r="947" spans="1:11" x14ac:dyDescent="0.3">
      <c r="A947" s="32"/>
      <c r="B947" s="32"/>
      <c r="C947" s="33"/>
      <c r="D947" s="33"/>
      <c r="E947" s="33"/>
      <c r="F947" s="32"/>
      <c r="G947" s="32"/>
      <c r="H947" s="17"/>
      <c r="I947" s="17"/>
      <c r="J947" s="17"/>
      <c r="K947" s="17"/>
    </row>
    <row r="948" spans="1:11" x14ac:dyDescent="0.3">
      <c r="A948" s="32"/>
      <c r="B948" s="32"/>
      <c r="C948" s="33"/>
      <c r="D948" s="33"/>
      <c r="E948" s="33"/>
      <c r="F948" s="32"/>
      <c r="G948" s="32"/>
      <c r="H948" s="17"/>
      <c r="I948" s="17"/>
      <c r="J948" s="17"/>
      <c r="K948" s="17"/>
    </row>
    <row r="949" spans="1:11" x14ac:dyDescent="0.3">
      <c r="A949" s="32"/>
      <c r="B949" s="32"/>
      <c r="C949" s="33"/>
      <c r="D949" s="33"/>
      <c r="E949" s="33"/>
      <c r="F949" s="32"/>
      <c r="G949" s="32"/>
      <c r="H949" s="17"/>
      <c r="I949" s="17"/>
      <c r="J949" s="17"/>
      <c r="K949" s="17"/>
    </row>
    <row r="950" spans="1:11" x14ac:dyDescent="0.3">
      <c r="A950" s="32"/>
      <c r="B950" s="32"/>
      <c r="C950" s="33"/>
      <c r="D950" s="33"/>
      <c r="E950" s="33"/>
      <c r="F950" s="32"/>
      <c r="G950" s="32"/>
      <c r="H950" s="17"/>
      <c r="I950" s="17"/>
      <c r="J950" s="17"/>
      <c r="K950" s="17"/>
    </row>
    <row r="951" spans="1:11" x14ac:dyDescent="0.3">
      <c r="A951" s="32"/>
      <c r="B951" s="32"/>
      <c r="C951" s="33"/>
      <c r="D951" s="33"/>
      <c r="E951" s="33"/>
      <c r="F951" s="32"/>
      <c r="G951" s="32"/>
      <c r="H951" s="17"/>
      <c r="I951" s="17"/>
      <c r="J951" s="17"/>
      <c r="K951" s="17"/>
    </row>
    <row r="952" spans="1:11" x14ac:dyDescent="0.3">
      <c r="A952" s="32"/>
      <c r="B952" s="32"/>
      <c r="C952" s="33"/>
      <c r="D952" s="33"/>
      <c r="E952" s="33"/>
      <c r="F952" s="32"/>
      <c r="G952" s="32"/>
      <c r="H952" s="17"/>
      <c r="I952" s="17"/>
      <c r="J952" s="17"/>
      <c r="K952" s="17"/>
    </row>
    <row r="953" spans="1:11" x14ac:dyDescent="0.3">
      <c r="A953" s="32"/>
      <c r="B953" s="32"/>
      <c r="C953" s="33"/>
      <c r="D953" s="33"/>
      <c r="E953" s="33"/>
      <c r="F953" s="32"/>
      <c r="G953" s="32"/>
      <c r="H953" s="17"/>
      <c r="I953" s="17"/>
      <c r="J953" s="17"/>
      <c r="K953" s="17"/>
    </row>
    <row r="954" spans="1:11" x14ac:dyDescent="0.3">
      <c r="A954" s="32"/>
      <c r="B954" s="32"/>
      <c r="C954" s="33"/>
      <c r="D954" s="33"/>
      <c r="E954" s="33"/>
      <c r="F954" s="32"/>
      <c r="G954" s="32"/>
      <c r="H954" s="17"/>
      <c r="I954" s="17"/>
      <c r="J954" s="17"/>
      <c r="K954" s="17"/>
    </row>
    <row r="955" spans="1:11" x14ac:dyDescent="0.3">
      <c r="A955" s="32"/>
      <c r="B955" s="32"/>
      <c r="C955" s="33"/>
      <c r="D955" s="33"/>
      <c r="E955" s="33"/>
      <c r="F955" s="32"/>
      <c r="G955" s="32"/>
      <c r="H955" s="17"/>
      <c r="I955" s="17"/>
      <c r="J955" s="17"/>
      <c r="K955" s="17"/>
    </row>
    <row r="956" spans="1:11" x14ac:dyDescent="0.3">
      <c r="A956" s="32"/>
      <c r="B956" s="32"/>
      <c r="C956" s="33"/>
      <c r="D956" s="33"/>
      <c r="E956" s="33"/>
      <c r="F956" s="32"/>
      <c r="G956" s="32"/>
      <c r="H956" s="17"/>
      <c r="I956" s="17"/>
      <c r="J956" s="17"/>
      <c r="K956" s="17"/>
    </row>
    <row r="957" spans="1:11" x14ac:dyDescent="0.3">
      <c r="A957" s="32"/>
      <c r="B957" s="32"/>
      <c r="C957" s="33"/>
      <c r="D957" s="33"/>
      <c r="E957" s="33"/>
      <c r="F957" s="32"/>
      <c r="G957" s="32"/>
      <c r="H957" s="17"/>
      <c r="I957" s="17"/>
      <c r="J957" s="17"/>
      <c r="K957" s="17"/>
    </row>
    <row r="958" spans="1:11" x14ac:dyDescent="0.3">
      <c r="A958" s="32"/>
      <c r="B958" s="32"/>
      <c r="C958" s="33"/>
      <c r="D958" s="33"/>
      <c r="E958" s="33"/>
      <c r="F958" s="32"/>
      <c r="G958" s="32"/>
      <c r="H958" s="17"/>
      <c r="I958" s="17"/>
      <c r="J958" s="17"/>
      <c r="K958" s="17"/>
    </row>
    <row r="959" spans="1:11" x14ac:dyDescent="0.3">
      <c r="A959" s="32"/>
      <c r="B959" s="32"/>
      <c r="C959" s="33"/>
      <c r="D959" s="33"/>
      <c r="E959" s="33"/>
      <c r="F959" s="32"/>
      <c r="G959" s="32"/>
      <c r="H959" s="17"/>
      <c r="I959" s="17"/>
      <c r="J959" s="17"/>
      <c r="K959" s="17"/>
    </row>
    <row r="960" spans="1:11" x14ac:dyDescent="0.3">
      <c r="A960" s="32"/>
      <c r="B960" s="32"/>
      <c r="C960" s="33"/>
      <c r="D960" s="33"/>
      <c r="E960" s="33"/>
      <c r="F960" s="32"/>
      <c r="G960" s="32"/>
      <c r="H960" s="17"/>
      <c r="I960" s="17"/>
      <c r="J960" s="17"/>
      <c r="K960" s="17"/>
    </row>
    <row r="961" spans="1:11" x14ac:dyDescent="0.3">
      <c r="A961" s="32"/>
      <c r="B961" s="32"/>
      <c r="C961" s="33"/>
      <c r="D961" s="33"/>
      <c r="E961" s="33"/>
      <c r="F961" s="32"/>
      <c r="G961" s="32"/>
      <c r="H961" s="17"/>
      <c r="I961" s="17"/>
      <c r="J961" s="17"/>
      <c r="K961" s="17"/>
    </row>
    <row r="962" spans="1:11" x14ac:dyDescent="0.3">
      <c r="A962" s="32"/>
      <c r="B962" s="32"/>
      <c r="C962" s="33"/>
      <c r="D962" s="33"/>
      <c r="E962" s="33"/>
      <c r="F962" s="32"/>
      <c r="G962" s="32"/>
      <c r="H962" s="17"/>
      <c r="I962" s="17"/>
      <c r="J962" s="17"/>
      <c r="K962" s="17"/>
    </row>
    <row r="963" spans="1:11" x14ac:dyDescent="0.3">
      <c r="A963" s="32"/>
      <c r="B963" s="32"/>
      <c r="C963" s="33"/>
      <c r="D963" s="33"/>
      <c r="E963" s="33"/>
      <c r="F963" s="32"/>
      <c r="G963" s="32"/>
      <c r="H963" s="17"/>
      <c r="I963" s="17"/>
      <c r="J963" s="17"/>
      <c r="K963" s="17"/>
    </row>
    <row r="964" spans="1:11" x14ac:dyDescent="0.3">
      <c r="A964" s="32"/>
      <c r="B964" s="32"/>
      <c r="C964" s="33"/>
      <c r="D964" s="33"/>
      <c r="E964" s="33"/>
      <c r="F964" s="32"/>
      <c r="G964" s="32"/>
      <c r="H964" s="17"/>
      <c r="I964" s="17"/>
      <c r="J964" s="17"/>
      <c r="K964" s="17"/>
    </row>
    <row r="965" spans="1:11" x14ac:dyDescent="0.3">
      <c r="A965" s="32"/>
      <c r="B965" s="32"/>
      <c r="C965" s="33"/>
      <c r="D965" s="33"/>
      <c r="E965" s="33"/>
      <c r="F965" s="32"/>
      <c r="G965" s="32"/>
      <c r="H965" s="17"/>
      <c r="I965" s="17"/>
      <c r="J965" s="17"/>
      <c r="K965" s="17"/>
    </row>
    <row r="966" spans="1:11" x14ac:dyDescent="0.3">
      <c r="A966" s="32"/>
      <c r="B966" s="32"/>
      <c r="C966" s="33"/>
      <c r="D966" s="33"/>
      <c r="E966" s="33"/>
      <c r="F966" s="32"/>
      <c r="G966" s="32"/>
      <c r="H966" s="17"/>
      <c r="I966" s="17"/>
      <c r="J966" s="17"/>
      <c r="K966" s="17"/>
    </row>
    <row r="967" spans="1:11" x14ac:dyDescent="0.3">
      <c r="A967" s="32"/>
      <c r="B967" s="32"/>
      <c r="C967" s="33"/>
      <c r="D967" s="33"/>
      <c r="E967" s="33"/>
      <c r="F967" s="32"/>
      <c r="G967" s="32"/>
      <c r="H967" s="17"/>
      <c r="I967" s="17"/>
      <c r="J967" s="17"/>
      <c r="K967" s="17"/>
    </row>
    <row r="968" spans="1:11" x14ac:dyDescent="0.3">
      <c r="A968" s="32"/>
      <c r="B968" s="32"/>
      <c r="C968" s="33"/>
      <c r="D968" s="33"/>
      <c r="E968" s="33"/>
      <c r="F968" s="32"/>
      <c r="G968" s="32"/>
      <c r="H968" s="17"/>
      <c r="I968" s="17"/>
      <c r="J968" s="17"/>
      <c r="K968" s="17"/>
    </row>
    <row r="969" spans="1:11" x14ac:dyDescent="0.3">
      <c r="A969" s="32"/>
      <c r="B969" s="32"/>
      <c r="C969" s="33"/>
      <c r="D969" s="33"/>
      <c r="E969" s="33"/>
      <c r="F969" s="32"/>
      <c r="G969" s="32"/>
      <c r="H969" s="17"/>
      <c r="I969" s="17"/>
      <c r="J969" s="17"/>
      <c r="K969" s="17"/>
    </row>
    <row r="970" spans="1:11" x14ac:dyDescent="0.3">
      <c r="A970" s="32"/>
      <c r="B970" s="32"/>
      <c r="C970" s="33"/>
      <c r="D970" s="33"/>
      <c r="E970" s="33"/>
      <c r="F970" s="32"/>
      <c r="G970" s="32"/>
      <c r="H970" s="17"/>
      <c r="I970" s="17"/>
      <c r="J970" s="17"/>
      <c r="K970" s="17"/>
    </row>
    <row r="971" spans="1:11" x14ac:dyDescent="0.3">
      <c r="A971" s="32"/>
      <c r="B971" s="32"/>
      <c r="C971" s="33"/>
      <c r="D971" s="33"/>
      <c r="E971" s="33"/>
      <c r="F971" s="32"/>
      <c r="G971" s="32"/>
      <c r="H971" s="17"/>
      <c r="I971" s="17"/>
      <c r="J971" s="17"/>
      <c r="K971" s="17"/>
    </row>
    <row r="972" spans="1:11" x14ac:dyDescent="0.3">
      <c r="A972" s="32"/>
      <c r="B972" s="32"/>
      <c r="C972" s="33"/>
      <c r="D972" s="33"/>
      <c r="E972" s="33"/>
      <c r="F972" s="32"/>
      <c r="G972" s="32"/>
      <c r="H972" s="17"/>
      <c r="I972" s="17"/>
      <c r="J972" s="17"/>
      <c r="K972" s="17"/>
    </row>
    <row r="973" spans="1:11" x14ac:dyDescent="0.3">
      <c r="A973" s="32"/>
      <c r="B973" s="32"/>
      <c r="C973" s="33"/>
      <c r="D973" s="33"/>
      <c r="E973" s="33"/>
      <c r="F973" s="32"/>
      <c r="G973" s="32"/>
      <c r="H973" s="17"/>
      <c r="I973" s="17"/>
      <c r="J973" s="17"/>
      <c r="K973" s="17"/>
    </row>
    <row r="974" spans="1:11" x14ac:dyDescent="0.3">
      <c r="A974" s="32"/>
      <c r="B974" s="32"/>
      <c r="C974" s="33"/>
      <c r="D974" s="33"/>
      <c r="E974" s="33"/>
      <c r="F974" s="32"/>
      <c r="G974" s="32"/>
      <c r="H974" s="17"/>
      <c r="I974" s="17"/>
      <c r="J974" s="17"/>
      <c r="K974" s="17"/>
    </row>
    <row r="975" spans="1:11" x14ac:dyDescent="0.3">
      <c r="A975" s="32"/>
      <c r="B975" s="32"/>
      <c r="C975" s="33"/>
      <c r="D975" s="33"/>
      <c r="E975" s="33"/>
      <c r="F975" s="32"/>
      <c r="G975" s="32"/>
      <c r="H975" s="17"/>
      <c r="I975" s="17"/>
      <c r="J975" s="17"/>
      <c r="K975" s="17"/>
    </row>
    <row r="976" spans="1:11" x14ac:dyDescent="0.3">
      <c r="A976" s="32"/>
      <c r="B976" s="32"/>
      <c r="C976" s="33"/>
      <c r="D976" s="33"/>
      <c r="E976" s="33"/>
      <c r="F976" s="32"/>
      <c r="G976" s="32"/>
      <c r="H976" s="17"/>
      <c r="I976" s="17"/>
      <c r="J976" s="17"/>
      <c r="K976" s="17"/>
    </row>
    <row r="977" spans="1:11" x14ac:dyDescent="0.3">
      <c r="A977" s="32"/>
      <c r="B977" s="32"/>
      <c r="C977" s="33"/>
      <c r="D977" s="33"/>
      <c r="E977" s="33"/>
      <c r="F977" s="32"/>
      <c r="G977" s="32"/>
      <c r="H977" s="17"/>
      <c r="I977" s="17"/>
      <c r="J977" s="17"/>
      <c r="K977" s="17"/>
    </row>
    <row r="978" spans="1:11" x14ac:dyDescent="0.3">
      <c r="A978" s="32"/>
      <c r="B978" s="32"/>
      <c r="C978" s="33"/>
      <c r="D978" s="33"/>
      <c r="E978" s="33"/>
      <c r="F978" s="32"/>
      <c r="G978" s="32"/>
      <c r="H978" s="17"/>
      <c r="I978" s="17"/>
      <c r="J978" s="17"/>
      <c r="K978" s="17"/>
    </row>
    <row r="979" spans="1:11" x14ac:dyDescent="0.3">
      <c r="A979" s="32"/>
      <c r="B979" s="32"/>
      <c r="C979" s="33"/>
      <c r="D979" s="33"/>
      <c r="E979" s="33"/>
      <c r="F979" s="32"/>
      <c r="G979" s="32"/>
      <c r="H979" s="17"/>
      <c r="I979" s="17"/>
      <c r="J979" s="17"/>
      <c r="K979" s="17"/>
    </row>
    <row r="980" spans="1:11" x14ac:dyDescent="0.3">
      <c r="A980" s="32"/>
      <c r="B980" s="32"/>
      <c r="C980" s="33"/>
      <c r="D980" s="33"/>
      <c r="E980" s="33"/>
      <c r="F980" s="32"/>
      <c r="G980" s="32"/>
      <c r="H980" s="17"/>
      <c r="I980" s="17"/>
      <c r="J980" s="17"/>
      <c r="K980" s="17"/>
    </row>
    <row r="981" spans="1:11" x14ac:dyDescent="0.3">
      <c r="A981" s="32"/>
      <c r="B981" s="32"/>
      <c r="C981" s="33"/>
      <c r="D981" s="33"/>
      <c r="E981" s="33"/>
      <c r="F981" s="32"/>
      <c r="G981" s="32"/>
      <c r="H981" s="17"/>
      <c r="I981" s="17"/>
      <c r="J981" s="17"/>
      <c r="K981" s="17"/>
    </row>
    <row r="982" spans="1:11" x14ac:dyDescent="0.3">
      <c r="A982" s="32"/>
      <c r="B982" s="32"/>
      <c r="C982" s="33"/>
      <c r="D982" s="33"/>
      <c r="E982" s="33"/>
      <c r="F982" s="32"/>
      <c r="G982" s="32"/>
      <c r="H982" s="17"/>
      <c r="I982" s="17"/>
      <c r="J982" s="17"/>
      <c r="K982" s="17"/>
    </row>
    <row r="983" spans="1:11" x14ac:dyDescent="0.3">
      <c r="A983" s="32"/>
      <c r="B983" s="32"/>
      <c r="C983" s="33"/>
      <c r="D983" s="33"/>
      <c r="E983" s="33"/>
      <c r="F983" s="32"/>
      <c r="G983" s="32"/>
      <c r="H983" s="17"/>
      <c r="I983" s="17"/>
      <c r="J983" s="17"/>
      <c r="K983" s="17"/>
    </row>
    <row r="984" spans="1:11" x14ac:dyDescent="0.3">
      <c r="A984" s="32"/>
      <c r="B984" s="32"/>
      <c r="C984" s="33"/>
      <c r="D984" s="33"/>
      <c r="E984" s="33"/>
      <c r="F984" s="32"/>
      <c r="G984" s="32"/>
      <c r="H984" s="17"/>
      <c r="I984" s="17"/>
      <c r="J984" s="17"/>
      <c r="K984" s="17"/>
    </row>
    <row r="985" spans="1:11" x14ac:dyDescent="0.3">
      <c r="A985" s="32"/>
      <c r="B985" s="32"/>
      <c r="C985" s="33"/>
      <c r="D985" s="33"/>
      <c r="E985" s="33"/>
      <c r="F985" s="32"/>
      <c r="G985" s="32"/>
      <c r="H985" s="17"/>
      <c r="I985" s="17"/>
      <c r="J985" s="17"/>
      <c r="K985" s="17"/>
    </row>
    <row r="986" spans="1:11" x14ac:dyDescent="0.3">
      <c r="A986" s="32"/>
      <c r="B986" s="32"/>
      <c r="C986" s="33"/>
      <c r="D986" s="33"/>
      <c r="E986" s="33"/>
      <c r="F986" s="32"/>
      <c r="G986" s="32"/>
      <c r="H986" s="17"/>
      <c r="I986" s="17"/>
      <c r="J986" s="17"/>
      <c r="K986" s="17"/>
    </row>
    <row r="987" spans="1:11" x14ac:dyDescent="0.3">
      <c r="A987" s="32"/>
      <c r="B987" s="32"/>
      <c r="C987" s="33"/>
      <c r="D987" s="33"/>
      <c r="E987" s="33"/>
      <c r="F987" s="32"/>
      <c r="G987" s="32"/>
      <c r="H987" s="17"/>
      <c r="I987" s="17"/>
      <c r="J987" s="17"/>
      <c r="K987" s="17"/>
    </row>
    <row r="988" spans="1:11" x14ac:dyDescent="0.3">
      <c r="A988" s="32"/>
      <c r="B988" s="32"/>
      <c r="C988" s="33"/>
      <c r="D988" s="33"/>
      <c r="E988" s="33"/>
      <c r="F988" s="32"/>
      <c r="G988" s="32"/>
      <c r="H988" s="17"/>
      <c r="I988" s="17"/>
      <c r="J988" s="17"/>
      <c r="K988" s="17"/>
    </row>
    <row r="989" spans="1:11" x14ac:dyDescent="0.3">
      <c r="A989" s="32"/>
      <c r="B989" s="32"/>
      <c r="C989" s="33"/>
      <c r="D989" s="33"/>
      <c r="E989" s="33"/>
      <c r="F989" s="32"/>
      <c r="G989" s="32"/>
      <c r="H989" s="17"/>
      <c r="I989" s="17"/>
      <c r="J989" s="17"/>
      <c r="K989" s="17"/>
    </row>
    <row r="990" spans="1:11" x14ac:dyDescent="0.3">
      <c r="A990" s="32"/>
      <c r="B990" s="32"/>
      <c r="C990" s="33"/>
      <c r="D990" s="33"/>
      <c r="E990" s="33"/>
      <c r="F990" s="32"/>
      <c r="G990" s="32"/>
      <c r="H990" s="17"/>
      <c r="I990" s="17"/>
      <c r="J990" s="17"/>
      <c r="K990" s="17"/>
    </row>
    <row r="991" spans="1:11" x14ac:dyDescent="0.3">
      <c r="A991" s="32"/>
      <c r="B991" s="32"/>
      <c r="C991" s="33"/>
      <c r="D991" s="33"/>
      <c r="E991" s="33"/>
      <c r="F991" s="32"/>
      <c r="G991" s="32"/>
      <c r="H991" s="17"/>
      <c r="I991" s="17"/>
      <c r="J991" s="17"/>
      <c r="K991" s="17"/>
    </row>
    <row r="992" spans="1:11" x14ac:dyDescent="0.3">
      <c r="A992" s="32"/>
      <c r="B992" s="32"/>
      <c r="C992" s="33"/>
      <c r="D992" s="33"/>
      <c r="E992" s="33"/>
      <c r="F992" s="32"/>
      <c r="G992" s="32"/>
      <c r="H992" s="17"/>
      <c r="I992" s="17"/>
      <c r="J992" s="17"/>
      <c r="K992" s="17"/>
    </row>
    <row r="993" spans="1:11" x14ac:dyDescent="0.3">
      <c r="A993" s="32"/>
      <c r="B993" s="32"/>
      <c r="C993" s="33"/>
      <c r="D993" s="33"/>
      <c r="E993" s="33"/>
      <c r="F993" s="32"/>
      <c r="G993" s="32"/>
      <c r="H993" s="17"/>
      <c r="I993" s="17"/>
      <c r="J993" s="17"/>
      <c r="K993" s="17"/>
    </row>
    <row r="994" spans="1:11" x14ac:dyDescent="0.3">
      <c r="A994" s="32"/>
      <c r="B994" s="32"/>
      <c r="C994" s="33"/>
      <c r="D994" s="33"/>
      <c r="E994" s="33"/>
      <c r="F994" s="32"/>
      <c r="G994" s="32"/>
      <c r="H994" s="17"/>
      <c r="I994" s="17"/>
      <c r="J994" s="17"/>
      <c r="K994" s="17"/>
    </row>
    <row r="995" spans="1:11" x14ac:dyDescent="0.3">
      <c r="A995" s="32"/>
      <c r="B995" s="32"/>
      <c r="C995" s="33"/>
      <c r="D995" s="33"/>
      <c r="E995" s="33"/>
      <c r="F995" s="32"/>
      <c r="G995" s="32"/>
      <c r="H995" s="17"/>
      <c r="I995" s="17"/>
      <c r="J995" s="17"/>
      <c r="K995" s="17"/>
    </row>
    <row r="996" spans="1:11" x14ac:dyDescent="0.3">
      <c r="A996" s="32"/>
      <c r="B996" s="32"/>
      <c r="C996" s="33"/>
      <c r="D996" s="33"/>
      <c r="E996" s="33"/>
      <c r="F996" s="32"/>
      <c r="G996" s="32"/>
      <c r="H996" s="17"/>
      <c r="I996" s="17"/>
      <c r="J996" s="17"/>
      <c r="K996" s="17"/>
    </row>
    <row r="997" spans="1:11" x14ac:dyDescent="0.3">
      <c r="A997" s="32"/>
      <c r="B997" s="32"/>
      <c r="C997" s="33"/>
      <c r="D997" s="33"/>
      <c r="E997" s="33"/>
      <c r="F997" s="32"/>
      <c r="G997" s="32"/>
      <c r="H997" s="17"/>
      <c r="I997" s="17"/>
      <c r="J997" s="17"/>
      <c r="K997" s="17"/>
    </row>
    <row r="998" spans="1:11" x14ac:dyDescent="0.3">
      <c r="A998" s="32"/>
      <c r="B998" s="32"/>
      <c r="C998" s="33"/>
      <c r="D998" s="33"/>
      <c r="E998" s="33"/>
      <c r="F998" s="32"/>
      <c r="G998" s="32"/>
      <c r="H998" s="17"/>
      <c r="I998" s="17"/>
      <c r="J998" s="17"/>
      <c r="K998" s="17"/>
    </row>
    <row r="999" spans="1:11" x14ac:dyDescent="0.3">
      <c r="A999" s="32"/>
      <c r="B999" s="32"/>
      <c r="C999" s="33"/>
      <c r="D999" s="33"/>
      <c r="E999" s="33"/>
      <c r="F999" s="32"/>
      <c r="G999" s="32"/>
      <c r="H999" s="17"/>
      <c r="I999" s="17"/>
      <c r="J999" s="17"/>
      <c r="K999" s="17"/>
    </row>
    <row r="1000" spans="1:11" x14ac:dyDescent="0.3">
      <c r="A1000" s="32"/>
      <c r="B1000" s="32"/>
      <c r="C1000" s="33"/>
      <c r="D1000" s="33"/>
      <c r="E1000" s="33"/>
      <c r="F1000" s="32"/>
      <c r="G1000" s="32"/>
      <c r="H1000" s="17"/>
      <c r="I1000" s="17"/>
      <c r="J1000" s="17"/>
      <c r="K1000" s="17"/>
    </row>
    <row r="1001" spans="1:11" x14ac:dyDescent="0.3">
      <c r="A1001" s="32"/>
      <c r="B1001" s="32"/>
      <c r="C1001" s="33"/>
      <c r="D1001" s="33"/>
      <c r="E1001" s="33"/>
      <c r="F1001" s="32"/>
      <c r="G1001" s="32"/>
      <c r="H1001" s="17"/>
      <c r="I1001" s="17"/>
      <c r="J1001" s="17"/>
      <c r="K1001" s="17"/>
    </row>
    <row r="1002" spans="1:11" x14ac:dyDescent="0.3">
      <c r="A1002" s="32"/>
      <c r="B1002" s="32"/>
      <c r="C1002" s="33"/>
      <c r="D1002" s="33"/>
      <c r="E1002" s="33"/>
      <c r="F1002" s="32"/>
      <c r="G1002" s="32"/>
      <c r="H1002" s="17"/>
      <c r="I1002" s="17"/>
      <c r="J1002" s="17"/>
      <c r="K1002" s="17"/>
    </row>
    <row r="1003" spans="1:11" x14ac:dyDescent="0.3">
      <c r="A1003" s="32"/>
      <c r="B1003" s="32"/>
      <c r="C1003" s="33" t="s">
        <v>219</v>
      </c>
      <c r="D1003" s="33" t="s">
        <v>219</v>
      </c>
      <c r="E1003" s="33" t="s">
        <v>219</v>
      </c>
      <c r="F1003" s="32" t="s">
        <v>219</v>
      </c>
      <c r="G1003" s="32" t="s">
        <v>219</v>
      </c>
      <c r="H1003" s="32" t="s">
        <v>219</v>
      </c>
      <c r="I1003" s="32" t="s">
        <v>219</v>
      </c>
      <c r="J1003" s="32" t="s">
        <v>219</v>
      </c>
      <c r="K1003" s="32" t="s">
        <v>219</v>
      </c>
    </row>
  </sheetData>
  <autoFilter ref="A3:AK613" xr:uid="{00000000-0009-0000-0000-00000F000000}"/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AM544"/>
  <sheetViews>
    <sheetView workbookViewId="0">
      <pane ySplit="1" topLeftCell="A536" activePane="bottomLeft" state="frozen"/>
      <selection pane="bottomLeft" activeCell="E545" sqref="E545"/>
    </sheetView>
  </sheetViews>
  <sheetFormatPr defaultRowHeight="14.4" x14ac:dyDescent="0.3"/>
  <cols>
    <col min="1" max="1" width="25.109375" bestFit="1" customWidth="1"/>
    <col min="2" max="2" width="7.6640625" bestFit="1" customWidth="1"/>
    <col min="3" max="3" width="12.33203125" bestFit="1" customWidth="1"/>
    <col min="4" max="4" width="18.33203125" bestFit="1" customWidth="1"/>
    <col min="6" max="6" width="6.33203125" bestFit="1" customWidth="1"/>
    <col min="7" max="7" width="6.33203125" style="3" customWidth="1"/>
    <col min="8" max="8" width="27.44140625" bestFit="1" customWidth="1"/>
    <col min="9" max="9" width="25.109375" customWidth="1"/>
    <col min="10" max="10" width="4.44140625" customWidth="1"/>
    <col min="11" max="11" width="5" customWidth="1"/>
    <col min="12" max="12" width="4.5546875" customWidth="1"/>
    <col min="13" max="13" width="5.88671875" customWidth="1"/>
    <col min="14" max="14" width="4.33203125" customWidth="1"/>
    <col min="15" max="15" width="5.109375" customWidth="1"/>
    <col min="16" max="16" width="4" customWidth="1"/>
    <col min="17" max="17" width="4.5546875" customWidth="1"/>
    <col min="18" max="18" width="4.109375" customWidth="1"/>
    <col min="19" max="19" width="4.33203125" customWidth="1"/>
    <col min="20" max="20" width="4.6640625" customWidth="1"/>
    <col min="21" max="21" width="5.5546875" customWidth="1"/>
    <col min="22" max="22" width="4.6640625" customWidth="1"/>
    <col min="23" max="23" width="4.109375" customWidth="1"/>
    <col min="24" max="24" width="4.5546875" customWidth="1"/>
    <col min="25" max="25" width="4.44140625" customWidth="1"/>
    <col min="26" max="26" width="4.88671875" customWidth="1"/>
    <col min="27" max="27" width="3" customWidth="1"/>
    <col min="28" max="28" width="4.88671875" customWidth="1"/>
    <col min="29" max="29" width="3.88671875" customWidth="1"/>
    <col min="30" max="30" width="4.5546875" customWidth="1"/>
    <col min="31" max="31" width="4.88671875" customWidth="1"/>
    <col min="32" max="32" width="4.5546875" customWidth="1"/>
    <col min="33" max="33" width="5.44140625" customWidth="1"/>
    <col min="34" max="34" width="3" customWidth="1"/>
    <col min="35" max="35" width="4.5546875" customWidth="1"/>
    <col min="36" max="36" width="4.88671875" customWidth="1"/>
    <col min="37" max="37" width="3.44140625" customWidth="1"/>
    <col min="38" max="38" width="5.5546875" customWidth="1"/>
    <col min="39" max="39" width="11.33203125" bestFit="1" customWidth="1"/>
  </cols>
  <sheetData>
    <row r="1" spans="1:39" x14ac:dyDescent="0.3">
      <c r="A1" s="10" t="s">
        <v>568</v>
      </c>
      <c r="B1" s="10" t="s">
        <v>1018</v>
      </c>
      <c r="C1" s="10" t="s">
        <v>569</v>
      </c>
      <c r="D1" s="10" t="s">
        <v>570</v>
      </c>
      <c r="E1" s="10" t="s">
        <v>571</v>
      </c>
      <c r="F1" s="10" t="s">
        <v>1022</v>
      </c>
      <c r="G1" s="11" t="s">
        <v>216</v>
      </c>
    </row>
    <row r="2" spans="1:39" x14ac:dyDescent="0.3">
      <c r="A2" s="1" t="s">
        <v>572</v>
      </c>
      <c r="B2" s="1">
        <v>459</v>
      </c>
      <c r="C2" s="1" t="s">
        <v>28</v>
      </c>
      <c r="D2" s="1" t="s">
        <v>279</v>
      </c>
      <c r="E2" s="1" t="s">
        <v>209</v>
      </c>
      <c r="F2" s="1" t="str">
        <f>TRIM(LEFT(A2,3))</f>
        <v>Sen</v>
      </c>
      <c r="G2" s="3" t="s">
        <v>1037</v>
      </c>
    </row>
    <row r="3" spans="1:39" x14ac:dyDescent="0.3">
      <c r="A3" s="1" t="s">
        <v>572</v>
      </c>
      <c r="B3" s="1">
        <v>460</v>
      </c>
      <c r="C3" s="1" t="s">
        <v>511</v>
      </c>
      <c r="D3" s="1" t="s">
        <v>573</v>
      </c>
      <c r="E3" s="1" t="s">
        <v>209</v>
      </c>
      <c r="F3" s="1" t="str">
        <f t="shared" ref="F3:F66" si="0">TRIM(LEFT(A3,3))</f>
        <v>Sen</v>
      </c>
      <c r="G3" s="3" t="s">
        <v>1037</v>
      </c>
      <c r="I3" s="51" t="s">
        <v>1023</v>
      </c>
    </row>
    <row r="4" spans="1:39" x14ac:dyDescent="0.3">
      <c r="A4" s="1" t="s">
        <v>572</v>
      </c>
      <c r="B4" s="1">
        <v>449</v>
      </c>
      <c r="C4" s="1" t="s">
        <v>574</v>
      </c>
      <c r="D4" s="1" t="s">
        <v>554</v>
      </c>
      <c r="E4" s="1" t="s">
        <v>575</v>
      </c>
      <c r="F4" s="1" t="str">
        <f t="shared" si="0"/>
        <v>Sen</v>
      </c>
      <c r="G4" s="3" t="s">
        <v>1037</v>
      </c>
      <c r="H4" s="1" t="s">
        <v>576</v>
      </c>
      <c r="I4" s="51" t="s">
        <v>1024</v>
      </c>
    </row>
    <row r="5" spans="1:39" x14ac:dyDescent="0.3">
      <c r="A5" s="1" t="s">
        <v>572</v>
      </c>
      <c r="B5" s="1">
        <v>313</v>
      </c>
      <c r="C5" s="1" t="s">
        <v>16</v>
      </c>
      <c r="D5" s="1" t="s">
        <v>7</v>
      </c>
      <c r="E5" s="1" t="s">
        <v>201</v>
      </c>
      <c r="F5" s="1" t="str">
        <f t="shared" si="0"/>
        <v>Sen</v>
      </c>
      <c r="G5" s="3" t="s">
        <v>1037</v>
      </c>
      <c r="I5" s="51" t="s">
        <v>1025</v>
      </c>
    </row>
    <row r="6" spans="1:39" x14ac:dyDescent="0.3">
      <c r="A6" s="1" t="s">
        <v>572</v>
      </c>
      <c r="B6" s="1">
        <v>326</v>
      </c>
      <c r="C6" s="1" t="s">
        <v>183</v>
      </c>
      <c r="D6" s="1" t="s">
        <v>187</v>
      </c>
      <c r="E6" s="1" t="s">
        <v>201</v>
      </c>
      <c r="F6" s="1" t="str">
        <f t="shared" si="0"/>
        <v>Sen</v>
      </c>
      <c r="G6" s="3" t="s">
        <v>1037</v>
      </c>
      <c r="I6" s="53" t="s">
        <v>1039</v>
      </c>
    </row>
    <row r="7" spans="1:39" x14ac:dyDescent="0.3">
      <c r="A7" s="1" t="s">
        <v>572</v>
      </c>
      <c r="B7" s="1">
        <v>415</v>
      </c>
      <c r="C7" s="1" t="s">
        <v>577</v>
      </c>
      <c r="D7" s="1" t="s">
        <v>578</v>
      </c>
      <c r="E7" s="1" t="s">
        <v>201</v>
      </c>
      <c r="F7" s="1" t="str">
        <f t="shared" si="0"/>
        <v>Sen</v>
      </c>
      <c r="G7" s="3" t="s">
        <v>1037</v>
      </c>
    </row>
    <row r="8" spans="1:39" x14ac:dyDescent="0.3">
      <c r="A8" s="1" t="s">
        <v>572</v>
      </c>
      <c r="B8" s="1">
        <v>422</v>
      </c>
      <c r="C8" s="1" t="s">
        <v>579</v>
      </c>
      <c r="D8" s="1" t="s">
        <v>537</v>
      </c>
      <c r="E8" s="1" t="s">
        <v>201</v>
      </c>
      <c r="F8" s="1" t="str">
        <f t="shared" si="0"/>
        <v>Sen</v>
      </c>
      <c r="G8" s="3" t="s">
        <v>1037</v>
      </c>
      <c r="I8" s="44" t="s">
        <v>1013</v>
      </c>
      <c r="J8" s="44" t="s">
        <v>1010</v>
      </c>
    </row>
    <row r="9" spans="1:39" x14ac:dyDescent="0.3">
      <c r="A9" s="1" t="s">
        <v>572</v>
      </c>
      <c r="B9" s="1">
        <v>431</v>
      </c>
      <c r="C9" s="1" t="s">
        <v>580</v>
      </c>
      <c r="D9" s="1" t="s">
        <v>182</v>
      </c>
      <c r="E9" s="1" t="s">
        <v>201</v>
      </c>
      <c r="F9" s="1" t="str">
        <f t="shared" si="0"/>
        <v>Sen</v>
      </c>
      <c r="G9" s="3" t="s">
        <v>1037</v>
      </c>
      <c r="I9" s="44" t="s">
        <v>1012</v>
      </c>
      <c r="J9" t="s">
        <v>209</v>
      </c>
      <c r="K9" t="s">
        <v>201</v>
      </c>
      <c r="L9" t="s">
        <v>614</v>
      </c>
      <c r="M9" t="s">
        <v>575</v>
      </c>
      <c r="N9" t="s">
        <v>611</v>
      </c>
      <c r="O9" t="s">
        <v>483</v>
      </c>
      <c r="P9" t="s">
        <v>203</v>
      </c>
      <c r="Q9" t="s">
        <v>492</v>
      </c>
      <c r="R9" t="s">
        <v>217</v>
      </c>
      <c r="S9" t="s">
        <v>496</v>
      </c>
      <c r="T9" t="s">
        <v>523</v>
      </c>
      <c r="U9" t="s">
        <v>634</v>
      </c>
      <c r="V9" t="s">
        <v>641</v>
      </c>
      <c r="W9" t="s">
        <v>210</v>
      </c>
      <c r="X9" t="s">
        <v>498</v>
      </c>
      <c r="Y9" t="s">
        <v>205</v>
      </c>
      <c r="Z9" t="s">
        <v>204</v>
      </c>
      <c r="AA9" t="s">
        <v>656</v>
      </c>
      <c r="AB9" t="s">
        <v>504</v>
      </c>
      <c r="AC9" t="s">
        <v>661</v>
      </c>
      <c r="AD9" t="s">
        <v>506</v>
      </c>
      <c r="AE9" t="s">
        <v>206</v>
      </c>
      <c r="AF9" t="s">
        <v>202</v>
      </c>
      <c r="AG9" t="s">
        <v>774</v>
      </c>
      <c r="AH9" t="s">
        <v>695</v>
      </c>
      <c r="AI9" t="s">
        <v>801</v>
      </c>
      <c r="AJ9" t="s">
        <v>536</v>
      </c>
      <c r="AK9" t="s">
        <v>698</v>
      </c>
      <c r="AL9" t="s">
        <v>207</v>
      </c>
      <c r="AM9" t="s">
        <v>1011</v>
      </c>
    </row>
    <row r="10" spans="1:39" x14ac:dyDescent="0.3">
      <c r="A10" s="1" t="s">
        <v>572</v>
      </c>
      <c r="B10" s="1">
        <v>432</v>
      </c>
      <c r="C10" s="1" t="s">
        <v>68</v>
      </c>
      <c r="D10" s="1" t="s">
        <v>472</v>
      </c>
      <c r="E10" s="1" t="s">
        <v>201</v>
      </c>
      <c r="F10" s="1" t="str">
        <f t="shared" si="0"/>
        <v>Sen</v>
      </c>
      <c r="G10" s="3" t="s">
        <v>1037</v>
      </c>
      <c r="I10" s="1" t="s">
        <v>572</v>
      </c>
      <c r="J10">
        <v>2</v>
      </c>
      <c r="K10">
        <v>12</v>
      </c>
      <c r="L10">
        <v>1</v>
      </c>
      <c r="M10">
        <v>1</v>
      </c>
      <c r="N10">
        <v>1</v>
      </c>
      <c r="O10">
        <v>4</v>
      </c>
      <c r="P10">
        <v>8</v>
      </c>
      <c r="Q10">
        <v>14</v>
      </c>
      <c r="R10">
        <v>4</v>
      </c>
      <c r="S10">
        <v>5</v>
      </c>
      <c r="U10">
        <v>1</v>
      </c>
      <c r="V10">
        <v>1</v>
      </c>
      <c r="X10">
        <v>13</v>
      </c>
      <c r="Y10">
        <v>7</v>
      </c>
      <c r="Z10">
        <v>4</v>
      </c>
      <c r="AA10">
        <v>1</v>
      </c>
      <c r="AB10">
        <v>1</v>
      </c>
      <c r="AC10">
        <v>26</v>
      </c>
      <c r="AD10">
        <v>1</v>
      </c>
      <c r="AE10">
        <v>15</v>
      </c>
      <c r="AF10">
        <v>25</v>
      </c>
      <c r="AH10">
        <v>1</v>
      </c>
      <c r="AK10">
        <v>1</v>
      </c>
      <c r="AL10">
        <v>1</v>
      </c>
      <c r="AM10">
        <v>150</v>
      </c>
    </row>
    <row r="11" spans="1:39" x14ac:dyDescent="0.3">
      <c r="A11" s="1" t="s">
        <v>572</v>
      </c>
      <c r="B11" s="1">
        <v>433</v>
      </c>
      <c r="C11" s="1" t="s">
        <v>19</v>
      </c>
      <c r="D11" s="1" t="s">
        <v>126</v>
      </c>
      <c r="E11" s="1" t="s">
        <v>201</v>
      </c>
      <c r="F11" s="1" t="str">
        <f t="shared" si="0"/>
        <v>Sen</v>
      </c>
      <c r="G11" s="3" t="s">
        <v>1037</v>
      </c>
      <c r="I11" s="1" t="s">
        <v>700</v>
      </c>
      <c r="K11">
        <v>8</v>
      </c>
      <c r="L11">
        <v>2</v>
      </c>
      <c r="O11">
        <v>3</v>
      </c>
      <c r="P11">
        <v>2</v>
      </c>
      <c r="Q11">
        <v>1</v>
      </c>
      <c r="R11">
        <v>2</v>
      </c>
      <c r="S11">
        <v>8</v>
      </c>
      <c r="V11">
        <v>1</v>
      </c>
      <c r="W11">
        <v>5</v>
      </c>
      <c r="X11">
        <v>8</v>
      </c>
      <c r="Z11">
        <v>10</v>
      </c>
      <c r="AC11">
        <v>10</v>
      </c>
      <c r="AE11">
        <v>8</v>
      </c>
      <c r="AF11">
        <v>6</v>
      </c>
      <c r="AG11">
        <v>1</v>
      </c>
      <c r="AJ11">
        <v>2</v>
      </c>
      <c r="AM11">
        <v>77</v>
      </c>
    </row>
    <row r="12" spans="1:39" x14ac:dyDescent="0.3">
      <c r="A12" s="1" t="s">
        <v>572</v>
      </c>
      <c r="B12" s="1">
        <v>434</v>
      </c>
      <c r="C12" s="1" t="s">
        <v>189</v>
      </c>
      <c r="D12" s="1" t="s">
        <v>190</v>
      </c>
      <c r="E12" s="1" t="s">
        <v>201</v>
      </c>
      <c r="F12" s="1" t="str">
        <f t="shared" si="0"/>
        <v>Sen</v>
      </c>
      <c r="G12" s="3" t="s">
        <v>1037</v>
      </c>
      <c r="I12" s="1" t="s">
        <v>778</v>
      </c>
      <c r="K12">
        <v>5</v>
      </c>
      <c r="O12">
        <v>2</v>
      </c>
      <c r="Q12">
        <v>1</v>
      </c>
      <c r="S12">
        <v>3</v>
      </c>
      <c r="X12">
        <v>3</v>
      </c>
      <c r="Y12">
        <v>1</v>
      </c>
      <c r="Z12">
        <v>2</v>
      </c>
      <c r="AE12">
        <v>1</v>
      </c>
      <c r="AF12">
        <v>2</v>
      </c>
      <c r="AI12">
        <v>4</v>
      </c>
      <c r="AM12">
        <v>24</v>
      </c>
    </row>
    <row r="13" spans="1:39" x14ac:dyDescent="0.3">
      <c r="A13" s="1" t="s">
        <v>572</v>
      </c>
      <c r="B13" s="1">
        <v>435</v>
      </c>
      <c r="C13" s="1" t="s">
        <v>185</v>
      </c>
      <c r="D13" s="1" t="s">
        <v>581</v>
      </c>
      <c r="E13" s="1" t="s">
        <v>201</v>
      </c>
      <c r="F13" s="1" t="str">
        <f t="shared" si="0"/>
        <v>Sen</v>
      </c>
      <c r="G13" s="3" t="s">
        <v>1037</v>
      </c>
      <c r="I13" s="1" t="s">
        <v>806</v>
      </c>
      <c r="K13">
        <v>8</v>
      </c>
      <c r="Q13">
        <v>3</v>
      </c>
      <c r="S13">
        <v>1</v>
      </c>
      <c r="X13">
        <v>4</v>
      </c>
      <c r="Z13">
        <v>1</v>
      </c>
      <c r="AC13">
        <v>9</v>
      </c>
      <c r="AF13">
        <v>4</v>
      </c>
      <c r="AM13">
        <v>30</v>
      </c>
    </row>
    <row r="14" spans="1:39" x14ac:dyDescent="0.3">
      <c r="A14" s="1" t="s">
        <v>572</v>
      </c>
      <c r="B14" s="1">
        <v>436</v>
      </c>
      <c r="C14" s="1" t="s">
        <v>538</v>
      </c>
      <c r="D14" s="1" t="s">
        <v>539</v>
      </c>
      <c r="E14" s="1" t="s">
        <v>201</v>
      </c>
      <c r="F14" s="1" t="str">
        <f t="shared" si="0"/>
        <v>Sen</v>
      </c>
      <c r="G14" s="3" t="s">
        <v>1037</v>
      </c>
      <c r="I14" s="1" t="s">
        <v>841</v>
      </c>
      <c r="K14">
        <v>11</v>
      </c>
      <c r="O14">
        <v>3</v>
      </c>
      <c r="P14">
        <v>5</v>
      </c>
      <c r="Q14">
        <v>3</v>
      </c>
      <c r="S14">
        <v>3</v>
      </c>
      <c r="T14">
        <v>1</v>
      </c>
      <c r="X14">
        <v>1</v>
      </c>
      <c r="Y14">
        <v>2</v>
      </c>
      <c r="Z14">
        <v>1</v>
      </c>
      <c r="AC14">
        <v>3</v>
      </c>
      <c r="AE14">
        <v>2</v>
      </c>
      <c r="AF14">
        <v>6</v>
      </c>
      <c r="AL14">
        <v>3</v>
      </c>
      <c r="AM14">
        <v>44</v>
      </c>
    </row>
    <row r="15" spans="1:39" x14ac:dyDescent="0.3">
      <c r="A15" s="1" t="s">
        <v>572</v>
      </c>
      <c r="B15" s="1">
        <v>437</v>
      </c>
      <c r="C15" s="1" t="s">
        <v>582</v>
      </c>
      <c r="D15" s="1" t="s">
        <v>282</v>
      </c>
      <c r="E15" s="1" t="s">
        <v>201</v>
      </c>
      <c r="F15" s="1" t="str">
        <f t="shared" si="0"/>
        <v>Sen</v>
      </c>
      <c r="G15" s="3" t="s">
        <v>1037</v>
      </c>
      <c r="I15" s="1" t="s">
        <v>880</v>
      </c>
      <c r="K15">
        <v>10</v>
      </c>
      <c r="O15">
        <v>3</v>
      </c>
      <c r="P15">
        <v>5</v>
      </c>
      <c r="Q15">
        <v>5</v>
      </c>
      <c r="S15">
        <v>4</v>
      </c>
      <c r="X15">
        <v>5</v>
      </c>
      <c r="Y15">
        <v>2</v>
      </c>
      <c r="AC15">
        <v>3</v>
      </c>
      <c r="AE15">
        <v>1</v>
      </c>
      <c r="AF15">
        <v>2</v>
      </c>
      <c r="AI15">
        <v>2</v>
      </c>
      <c r="AM15">
        <v>42</v>
      </c>
    </row>
    <row r="16" spans="1:39" x14ac:dyDescent="0.3">
      <c r="A16" s="1" t="s">
        <v>572</v>
      </c>
      <c r="B16" s="1">
        <v>438</v>
      </c>
      <c r="C16" s="1" t="s">
        <v>583</v>
      </c>
      <c r="D16" s="1" t="s">
        <v>584</v>
      </c>
      <c r="E16" s="1" t="s">
        <v>201</v>
      </c>
      <c r="F16" s="1" t="str">
        <f t="shared" si="0"/>
        <v>Sen</v>
      </c>
      <c r="G16" s="3" t="s">
        <v>1037</v>
      </c>
      <c r="I16" s="1" t="s">
        <v>921</v>
      </c>
      <c r="K16">
        <v>12</v>
      </c>
      <c r="O16">
        <v>1</v>
      </c>
      <c r="P16">
        <v>7</v>
      </c>
      <c r="Q16">
        <v>5</v>
      </c>
      <c r="S16">
        <v>4</v>
      </c>
      <c r="X16">
        <v>4</v>
      </c>
      <c r="Y16">
        <v>3</v>
      </c>
      <c r="Z16">
        <v>3</v>
      </c>
      <c r="AE16">
        <v>6</v>
      </c>
      <c r="AF16">
        <v>9</v>
      </c>
      <c r="AL16">
        <v>4</v>
      </c>
      <c r="AM16">
        <v>58</v>
      </c>
    </row>
    <row r="17" spans="1:39" x14ac:dyDescent="0.3">
      <c r="A17" s="1" t="s">
        <v>572</v>
      </c>
      <c r="B17" s="1">
        <v>428</v>
      </c>
      <c r="C17" s="1" t="s">
        <v>283</v>
      </c>
      <c r="D17" s="1" t="s">
        <v>488</v>
      </c>
      <c r="E17" s="1" t="s">
        <v>202</v>
      </c>
      <c r="F17" s="1" t="str">
        <f t="shared" si="0"/>
        <v>Sen</v>
      </c>
      <c r="G17" s="3" t="s">
        <v>1037</v>
      </c>
      <c r="I17" s="1" t="s">
        <v>953</v>
      </c>
      <c r="K17">
        <v>8</v>
      </c>
      <c r="O17">
        <v>5</v>
      </c>
      <c r="P17">
        <v>4</v>
      </c>
      <c r="Q17">
        <v>5</v>
      </c>
      <c r="S17">
        <v>1</v>
      </c>
      <c r="X17">
        <v>3</v>
      </c>
      <c r="Y17">
        <v>1</v>
      </c>
      <c r="AE17">
        <v>4</v>
      </c>
      <c r="AF17">
        <v>4</v>
      </c>
      <c r="AI17">
        <v>2</v>
      </c>
      <c r="AL17">
        <v>4</v>
      </c>
      <c r="AM17">
        <v>41</v>
      </c>
    </row>
    <row r="18" spans="1:39" x14ac:dyDescent="0.3">
      <c r="A18" s="1" t="s">
        <v>572</v>
      </c>
      <c r="B18" s="1">
        <v>446</v>
      </c>
      <c r="C18" s="1" t="s">
        <v>19</v>
      </c>
      <c r="D18" s="1" t="s">
        <v>89</v>
      </c>
      <c r="E18" s="1" t="s">
        <v>202</v>
      </c>
      <c r="F18" s="1" t="str">
        <f t="shared" si="0"/>
        <v>Sen</v>
      </c>
      <c r="G18" s="3" t="s">
        <v>1037</v>
      </c>
      <c r="I18" s="1" t="s">
        <v>975</v>
      </c>
      <c r="K18">
        <v>3</v>
      </c>
      <c r="O18">
        <v>1</v>
      </c>
      <c r="P18">
        <v>3</v>
      </c>
      <c r="Q18">
        <v>1</v>
      </c>
      <c r="S18">
        <v>3</v>
      </c>
      <c r="Y18">
        <v>2</v>
      </c>
      <c r="Z18">
        <v>2</v>
      </c>
      <c r="AC18">
        <v>1</v>
      </c>
      <c r="AE18">
        <v>5</v>
      </c>
      <c r="AF18">
        <v>4</v>
      </c>
      <c r="AL18">
        <v>4</v>
      </c>
      <c r="AM18">
        <v>29</v>
      </c>
    </row>
    <row r="19" spans="1:39" x14ac:dyDescent="0.3">
      <c r="A19" s="1" t="s">
        <v>572</v>
      </c>
      <c r="B19" s="1">
        <v>329</v>
      </c>
      <c r="C19" s="1" t="s">
        <v>181</v>
      </c>
      <c r="D19" s="1" t="s">
        <v>489</v>
      </c>
      <c r="E19" s="1" t="s">
        <v>202</v>
      </c>
      <c r="F19" s="1" t="str">
        <f t="shared" si="0"/>
        <v>Sen</v>
      </c>
      <c r="G19" s="3" t="s">
        <v>1037</v>
      </c>
      <c r="I19" s="1" t="s">
        <v>988</v>
      </c>
      <c r="K19">
        <v>3</v>
      </c>
      <c r="O19">
        <v>1</v>
      </c>
      <c r="P19">
        <v>4</v>
      </c>
      <c r="Q19">
        <v>3</v>
      </c>
      <c r="S19">
        <v>3</v>
      </c>
      <c r="X19">
        <v>2</v>
      </c>
      <c r="Y19">
        <v>1</v>
      </c>
      <c r="AE19">
        <v>2</v>
      </c>
      <c r="AF19">
        <v>2</v>
      </c>
      <c r="AI19">
        <v>1</v>
      </c>
      <c r="AL19">
        <v>1</v>
      </c>
      <c r="AM19">
        <v>23</v>
      </c>
    </row>
    <row r="20" spans="1:39" x14ac:dyDescent="0.3">
      <c r="A20" s="1" t="s">
        <v>572</v>
      </c>
      <c r="B20" s="1">
        <v>330</v>
      </c>
      <c r="C20" s="1" t="s">
        <v>508</v>
      </c>
      <c r="D20" s="1" t="s">
        <v>585</v>
      </c>
      <c r="E20" s="1" t="s">
        <v>202</v>
      </c>
      <c r="F20" s="1" t="str">
        <f t="shared" si="0"/>
        <v>Sen</v>
      </c>
      <c r="G20" s="3" t="s">
        <v>1037</v>
      </c>
      <c r="I20" s="1" t="s">
        <v>999</v>
      </c>
      <c r="K20">
        <v>1</v>
      </c>
      <c r="O20">
        <v>1</v>
      </c>
      <c r="P20">
        <v>1</v>
      </c>
      <c r="Q20">
        <v>4</v>
      </c>
      <c r="X20">
        <v>1</v>
      </c>
      <c r="Y20">
        <v>1</v>
      </c>
      <c r="Z20">
        <v>1</v>
      </c>
      <c r="AC20">
        <v>2</v>
      </c>
      <c r="AE20">
        <v>1</v>
      </c>
      <c r="AF20">
        <v>1</v>
      </c>
      <c r="AL20">
        <v>1</v>
      </c>
      <c r="AM20">
        <v>15</v>
      </c>
    </row>
    <row r="21" spans="1:39" x14ac:dyDescent="0.3">
      <c r="A21" s="1" t="s">
        <v>572</v>
      </c>
      <c r="B21" s="1">
        <v>331</v>
      </c>
      <c r="C21" s="1" t="s">
        <v>586</v>
      </c>
      <c r="D21" s="1" t="s">
        <v>587</v>
      </c>
      <c r="E21" s="1" t="s">
        <v>202</v>
      </c>
      <c r="F21" s="1" t="str">
        <f t="shared" si="0"/>
        <v>Sen</v>
      </c>
      <c r="G21" s="3" t="s">
        <v>1037</v>
      </c>
      <c r="I21" s="1" t="s">
        <v>1005</v>
      </c>
      <c r="K21">
        <v>5</v>
      </c>
      <c r="Y21">
        <v>1</v>
      </c>
      <c r="AE21">
        <v>1</v>
      </c>
      <c r="AF21">
        <v>1</v>
      </c>
      <c r="AM21">
        <v>8</v>
      </c>
    </row>
    <row r="22" spans="1:39" x14ac:dyDescent="0.3">
      <c r="A22" s="1" t="s">
        <v>572</v>
      </c>
      <c r="B22" s="1">
        <v>334</v>
      </c>
      <c r="C22" s="1" t="s">
        <v>588</v>
      </c>
      <c r="D22" s="1" t="s">
        <v>589</v>
      </c>
      <c r="E22" s="1" t="s">
        <v>202</v>
      </c>
      <c r="F22" s="1" t="str">
        <f t="shared" si="0"/>
        <v>Sen</v>
      </c>
      <c r="G22" s="3" t="s">
        <v>1037</v>
      </c>
      <c r="I22" s="1" t="s">
        <v>1011</v>
      </c>
      <c r="J22">
        <v>2</v>
      </c>
      <c r="K22">
        <v>86</v>
      </c>
      <c r="L22">
        <v>3</v>
      </c>
      <c r="M22">
        <v>1</v>
      </c>
      <c r="N22">
        <v>1</v>
      </c>
      <c r="O22">
        <v>24</v>
      </c>
      <c r="P22">
        <v>39</v>
      </c>
      <c r="Q22">
        <v>45</v>
      </c>
      <c r="R22">
        <v>6</v>
      </c>
      <c r="S22">
        <v>35</v>
      </c>
      <c r="T22">
        <v>1</v>
      </c>
      <c r="U22">
        <v>1</v>
      </c>
      <c r="V22">
        <v>2</v>
      </c>
      <c r="W22">
        <v>5</v>
      </c>
      <c r="X22">
        <v>44</v>
      </c>
      <c r="Y22">
        <v>21</v>
      </c>
      <c r="Z22">
        <v>24</v>
      </c>
      <c r="AA22">
        <v>1</v>
      </c>
      <c r="AB22">
        <v>1</v>
      </c>
      <c r="AC22">
        <v>54</v>
      </c>
      <c r="AD22">
        <v>1</v>
      </c>
      <c r="AE22">
        <v>46</v>
      </c>
      <c r="AF22">
        <v>66</v>
      </c>
      <c r="AG22">
        <v>1</v>
      </c>
      <c r="AH22">
        <v>1</v>
      </c>
      <c r="AI22">
        <v>9</v>
      </c>
      <c r="AJ22">
        <v>2</v>
      </c>
      <c r="AK22">
        <v>1</v>
      </c>
      <c r="AL22">
        <v>18</v>
      </c>
      <c r="AM22">
        <v>541</v>
      </c>
    </row>
    <row r="23" spans="1:39" x14ac:dyDescent="0.3">
      <c r="A23" s="1" t="s">
        <v>572</v>
      </c>
      <c r="B23" s="1">
        <v>338</v>
      </c>
      <c r="C23" s="1" t="s">
        <v>590</v>
      </c>
      <c r="D23" s="1" t="s">
        <v>591</v>
      </c>
      <c r="E23" s="1" t="s">
        <v>202</v>
      </c>
      <c r="F23" s="1" t="str">
        <f t="shared" si="0"/>
        <v>Sen</v>
      </c>
      <c r="G23" s="3" t="s">
        <v>1037</v>
      </c>
    </row>
    <row r="24" spans="1:39" x14ac:dyDescent="0.3">
      <c r="A24" s="1" t="s">
        <v>572</v>
      </c>
      <c r="B24" s="1">
        <v>373</v>
      </c>
      <c r="C24" s="1" t="s">
        <v>100</v>
      </c>
      <c r="D24" s="1" t="s">
        <v>592</v>
      </c>
      <c r="E24" s="1" t="s">
        <v>202</v>
      </c>
      <c r="F24" s="1" t="str">
        <f t="shared" si="0"/>
        <v>Sen</v>
      </c>
      <c r="G24" s="3" t="s">
        <v>1037</v>
      </c>
    </row>
    <row r="25" spans="1:39" x14ac:dyDescent="0.3">
      <c r="A25" s="1" t="s">
        <v>572</v>
      </c>
      <c r="B25" s="1">
        <v>374</v>
      </c>
      <c r="C25" s="1" t="s">
        <v>28</v>
      </c>
      <c r="D25" s="1" t="s">
        <v>593</v>
      </c>
      <c r="E25" s="1" t="s">
        <v>202</v>
      </c>
      <c r="F25" s="1" t="str">
        <f t="shared" si="0"/>
        <v>Sen</v>
      </c>
      <c r="G25" s="3" t="s">
        <v>1037</v>
      </c>
    </row>
    <row r="26" spans="1:39" x14ac:dyDescent="0.3">
      <c r="A26" s="1" t="s">
        <v>572</v>
      </c>
      <c r="B26" s="1">
        <v>376</v>
      </c>
      <c r="C26" s="1" t="s">
        <v>11</v>
      </c>
      <c r="D26" s="1" t="s">
        <v>594</v>
      </c>
      <c r="E26" s="1" t="s">
        <v>202</v>
      </c>
      <c r="F26" s="1" t="str">
        <f t="shared" si="0"/>
        <v>Sen</v>
      </c>
      <c r="G26" s="3" t="s">
        <v>1037</v>
      </c>
    </row>
    <row r="27" spans="1:39" x14ac:dyDescent="0.3">
      <c r="A27" s="1" t="s">
        <v>572</v>
      </c>
      <c r="B27" s="1">
        <v>382</v>
      </c>
      <c r="C27" s="1" t="s">
        <v>277</v>
      </c>
      <c r="D27" s="1" t="s">
        <v>595</v>
      </c>
      <c r="E27" s="1" t="s">
        <v>202</v>
      </c>
      <c r="F27" s="1" t="str">
        <f t="shared" si="0"/>
        <v>Sen</v>
      </c>
      <c r="G27" s="3" t="s">
        <v>1037</v>
      </c>
    </row>
    <row r="28" spans="1:39" x14ac:dyDescent="0.3">
      <c r="A28" s="1" t="s">
        <v>572</v>
      </c>
      <c r="B28" s="1">
        <v>383</v>
      </c>
      <c r="C28" s="1" t="s">
        <v>19</v>
      </c>
      <c r="D28" s="1" t="s">
        <v>596</v>
      </c>
      <c r="E28" s="1" t="s">
        <v>202</v>
      </c>
      <c r="F28" s="1" t="str">
        <f t="shared" si="0"/>
        <v>Sen</v>
      </c>
      <c r="G28" s="3" t="s">
        <v>1037</v>
      </c>
    </row>
    <row r="29" spans="1:39" x14ac:dyDescent="0.3">
      <c r="A29" s="1" t="s">
        <v>572</v>
      </c>
      <c r="B29" s="1">
        <v>400</v>
      </c>
      <c r="C29" s="1" t="s">
        <v>186</v>
      </c>
      <c r="D29" s="1" t="s">
        <v>67</v>
      </c>
      <c r="E29" s="1" t="s">
        <v>202</v>
      </c>
      <c r="F29" s="1" t="str">
        <f t="shared" si="0"/>
        <v>Sen</v>
      </c>
      <c r="G29" s="3" t="s">
        <v>1037</v>
      </c>
    </row>
    <row r="30" spans="1:39" x14ac:dyDescent="0.3">
      <c r="A30" s="1" t="s">
        <v>572</v>
      </c>
      <c r="B30" s="1">
        <v>409</v>
      </c>
      <c r="C30" s="1" t="s">
        <v>597</v>
      </c>
      <c r="D30" s="1" t="s">
        <v>598</v>
      </c>
      <c r="E30" s="1" t="s">
        <v>202</v>
      </c>
      <c r="F30" s="1" t="str">
        <f t="shared" si="0"/>
        <v>Sen</v>
      </c>
      <c r="G30" s="3" t="s">
        <v>1037</v>
      </c>
    </row>
    <row r="31" spans="1:39" x14ac:dyDescent="0.3">
      <c r="A31" s="1" t="s">
        <v>572</v>
      </c>
      <c r="B31" s="1">
        <v>410</v>
      </c>
      <c r="C31" s="1" t="s">
        <v>599</v>
      </c>
      <c r="D31" s="1" t="s">
        <v>600</v>
      </c>
      <c r="E31" s="1" t="s">
        <v>202</v>
      </c>
      <c r="F31" s="1" t="str">
        <f t="shared" si="0"/>
        <v>Sen</v>
      </c>
      <c r="G31" s="3" t="s">
        <v>1037</v>
      </c>
    </row>
    <row r="32" spans="1:39" x14ac:dyDescent="0.3">
      <c r="A32" s="1" t="s">
        <v>572</v>
      </c>
      <c r="B32" s="1">
        <v>417</v>
      </c>
      <c r="C32" s="1" t="s">
        <v>68</v>
      </c>
      <c r="D32" s="1" t="s">
        <v>601</v>
      </c>
      <c r="E32" s="1" t="s">
        <v>202</v>
      </c>
      <c r="F32" s="1" t="str">
        <f t="shared" si="0"/>
        <v>Sen</v>
      </c>
      <c r="G32" s="3" t="s">
        <v>1037</v>
      </c>
    </row>
    <row r="33" spans="1:8" x14ac:dyDescent="0.3">
      <c r="A33" s="1" t="s">
        <v>572</v>
      </c>
      <c r="B33" s="1">
        <v>421</v>
      </c>
      <c r="C33" s="1" t="s">
        <v>602</v>
      </c>
      <c r="D33" s="1" t="s">
        <v>27</v>
      </c>
      <c r="E33" s="1" t="s">
        <v>202</v>
      </c>
      <c r="F33" s="1" t="str">
        <f t="shared" si="0"/>
        <v>Sen</v>
      </c>
      <c r="G33" s="3" t="s">
        <v>1037</v>
      </c>
    </row>
    <row r="34" spans="1:8" x14ac:dyDescent="0.3">
      <c r="A34" s="1" t="s">
        <v>572</v>
      </c>
      <c r="B34" s="1">
        <v>430</v>
      </c>
      <c r="C34" s="1" t="s">
        <v>603</v>
      </c>
      <c r="D34" s="1" t="s">
        <v>604</v>
      </c>
      <c r="E34" s="1" t="s">
        <v>202</v>
      </c>
      <c r="F34" s="1" t="str">
        <f t="shared" si="0"/>
        <v>Sen</v>
      </c>
      <c r="G34" s="3" t="s">
        <v>1037</v>
      </c>
    </row>
    <row r="35" spans="1:8" x14ac:dyDescent="0.3">
      <c r="A35" s="1" t="s">
        <v>572</v>
      </c>
      <c r="B35" s="1">
        <v>448</v>
      </c>
      <c r="C35" s="1" t="s">
        <v>4</v>
      </c>
      <c r="D35" s="1" t="s">
        <v>487</v>
      </c>
      <c r="E35" s="1" t="s">
        <v>202</v>
      </c>
      <c r="F35" s="1" t="str">
        <f t="shared" si="0"/>
        <v>Sen</v>
      </c>
      <c r="G35" s="3" t="s">
        <v>1037</v>
      </c>
    </row>
    <row r="36" spans="1:8" x14ac:dyDescent="0.3">
      <c r="A36" s="1" t="s">
        <v>572</v>
      </c>
      <c r="B36" s="1">
        <v>454</v>
      </c>
      <c r="C36" s="1" t="s">
        <v>106</v>
      </c>
      <c r="D36" s="1" t="s">
        <v>605</v>
      </c>
      <c r="E36" s="1" t="s">
        <v>202</v>
      </c>
      <c r="F36" s="1" t="str">
        <f t="shared" si="0"/>
        <v>Sen</v>
      </c>
      <c r="G36" s="3" t="s">
        <v>1037</v>
      </c>
    </row>
    <row r="37" spans="1:8" x14ac:dyDescent="0.3">
      <c r="A37" s="1" t="s">
        <v>572</v>
      </c>
      <c r="B37" s="1">
        <v>357</v>
      </c>
      <c r="C37" s="1" t="s">
        <v>606</v>
      </c>
      <c r="D37" s="1" t="s">
        <v>607</v>
      </c>
      <c r="E37" s="1" t="s">
        <v>202</v>
      </c>
      <c r="F37" s="1" t="str">
        <f t="shared" si="0"/>
        <v>Sen</v>
      </c>
      <c r="G37" s="3" t="s">
        <v>1037</v>
      </c>
    </row>
    <row r="38" spans="1:8" x14ac:dyDescent="0.3">
      <c r="A38" s="1" t="s">
        <v>572</v>
      </c>
      <c r="B38" s="1">
        <v>314</v>
      </c>
      <c r="C38" s="1" t="s">
        <v>184</v>
      </c>
      <c r="D38" s="1" t="s">
        <v>3</v>
      </c>
      <c r="E38" s="1" t="s">
        <v>202</v>
      </c>
      <c r="F38" s="1" t="str">
        <f t="shared" si="0"/>
        <v>Sen</v>
      </c>
      <c r="G38" s="3" t="s">
        <v>1037</v>
      </c>
    </row>
    <row r="39" spans="1:8" x14ac:dyDescent="0.3">
      <c r="A39" s="1" t="s">
        <v>572</v>
      </c>
      <c r="B39" s="1">
        <v>335</v>
      </c>
      <c r="C39" s="1" t="s">
        <v>106</v>
      </c>
      <c r="D39" s="1" t="s">
        <v>608</v>
      </c>
      <c r="E39" s="1" t="s">
        <v>202</v>
      </c>
      <c r="F39" s="1" t="str">
        <f t="shared" si="0"/>
        <v>Sen</v>
      </c>
      <c r="G39" s="3" t="s">
        <v>1037</v>
      </c>
    </row>
    <row r="40" spans="1:8" x14ac:dyDescent="0.3">
      <c r="A40" s="1" t="s">
        <v>572</v>
      </c>
      <c r="B40" s="1">
        <v>377</v>
      </c>
      <c r="C40" s="1" t="s">
        <v>28</v>
      </c>
      <c r="D40" s="1" t="s">
        <v>609</v>
      </c>
      <c r="E40" s="1" t="s">
        <v>202</v>
      </c>
      <c r="F40" s="1" t="str">
        <f t="shared" si="0"/>
        <v>Sen</v>
      </c>
      <c r="G40" s="3" t="s">
        <v>1037</v>
      </c>
    </row>
    <row r="41" spans="1:8" x14ac:dyDescent="0.3">
      <c r="A41" s="1" t="s">
        <v>572</v>
      </c>
      <c r="B41" s="1">
        <v>394</v>
      </c>
      <c r="C41" s="1" t="s">
        <v>68</v>
      </c>
      <c r="D41" s="1" t="s">
        <v>610</v>
      </c>
      <c r="E41" s="1" t="s">
        <v>202</v>
      </c>
      <c r="F41" s="1" t="str">
        <f t="shared" si="0"/>
        <v>Sen</v>
      </c>
      <c r="G41" s="3" t="s">
        <v>1037</v>
      </c>
    </row>
    <row r="42" spans="1:8" x14ac:dyDescent="0.3">
      <c r="A42" s="1" t="s">
        <v>572</v>
      </c>
      <c r="B42" s="1">
        <v>359</v>
      </c>
      <c r="C42" s="1" t="s">
        <v>136</v>
      </c>
      <c r="D42" s="1" t="s">
        <v>539</v>
      </c>
      <c r="E42" s="1" t="s">
        <v>611</v>
      </c>
      <c r="F42" s="1" t="str">
        <f t="shared" si="0"/>
        <v>Sen</v>
      </c>
      <c r="G42" s="3" t="s">
        <v>1037</v>
      </c>
      <c r="H42" s="1" t="s">
        <v>612</v>
      </c>
    </row>
    <row r="43" spans="1:8" x14ac:dyDescent="0.3">
      <c r="A43" s="1" t="s">
        <v>572</v>
      </c>
      <c r="B43" s="1">
        <v>342</v>
      </c>
      <c r="C43" s="1" t="s">
        <v>590</v>
      </c>
      <c r="D43" s="1" t="s">
        <v>613</v>
      </c>
      <c r="E43" s="1" t="s">
        <v>614</v>
      </c>
      <c r="F43" s="1" t="str">
        <f t="shared" si="0"/>
        <v>Sen</v>
      </c>
      <c r="G43" s="3" t="s">
        <v>1037</v>
      </c>
      <c r="H43" s="1" t="s">
        <v>615</v>
      </c>
    </row>
    <row r="44" spans="1:8" x14ac:dyDescent="0.3">
      <c r="A44" s="1" t="s">
        <v>572</v>
      </c>
      <c r="B44" s="1">
        <v>360</v>
      </c>
      <c r="C44" s="1" t="s">
        <v>68</v>
      </c>
      <c r="D44" s="1" t="s">
        <v>463</v>
      </c>
      <c r="E44" s="1" t="s">
        <v>483</v>
      </c>
      <c r="F44" s="1" t="str">
        <f t="shared" si="0"/>
        <v>Sen</v>
      </c>
      <c r="G44" s="3" t="s">
        <v>1037</v>
      </c>
    </row>
    <row r="45" spans="1:8" x14ac:dyDescent="0.3">
      <c r="A45" s="1" t="s">
        <v>572</v>
      </c>
      <c r="B45" s="1">
        <v>419</v>
      </c>
      <c r="C45" s="1" t="s">
        <v>60</v>
      </c>
      <c r="D45" s="1" t="s">
        <v>616</v>
      </c>
      <c r="E45" s="1" t="s">
        <v>483</v>
      </c>
      <c r="F45" s="1" t="str">
        <f t="shared" si="0"/>
        <v>Sen</v>
      </c>
      <c r="G45" s="3" t="s">
        <v>1037</v>
      </c>
    </row>
    <row r="46" spans="1:8" x14ac:dyDescent="0.3">
      <c r="A46" s="1" t="s">
        <v>572</v>
      </c>
      <c r="B46" s="1">
        <v>453</v>
      </c>
      <c r="C46" s="1" t="s">
        <v>508</v>
      </c>
      <c r="D46" s="1" t="s">
        <v>617</v>
      </c>
      <c r="E46" s="1" t="s">
        <v>483</v>
      </c>
      <c r="F46" s="1" t="str">
        <f t="shared" si="0"/>
        <v>Sen</v>
      </c>
      <c r="G46" s="3" t="s">
        <v>1037</v>
      </c>
    </row>
    <row r="47" spans="1:8" x14ac:dyDescent="0.3">
      <c r="A47" s="1" t="s">
        <v>572</v>
      </c>
      <c r="B47" s="1">
        <v>418</v>
      </c>
      <c r="C47" s="1" t="s">
        <v>4</v>
      </c>
      <c r="D47" s="1" t="s">
        <v>618</v>
      </c>
      <c r="E47" s="1" t="s">
        <v>483</v>
      </c>
      <c r="F47" s="1" t="str">
        <f t="shared" si="0"/>
        <v>Sen</v>
      </c>
      <c r="G47" s="3" t="s">
        <v>1037</v>
      </c>
    </row>
    <row r="48" spans="1:8" x14ac:dyDescent="0.3">
      <c r="A48" s="1" t="s">
        <v>572</v>
      </c>
      <c r="B48" s="1">
        <v>440</v>
      </c>
      <c r="C48" s="1" t="s">
        <v>619</v>
      </c>
      <c r="D48" s="1" t="s">
        <v>620</v>
      </c>
      <c r="E48" s="42" t="s">
        <v>203</v>
      </c>
      <c r="F48" s="1" t="str">
        <f t="shared" si="0"/>
        <v>Sen</v>
      </c>
      <c r="G48" s="3" t="s">
        <v>1037</v>
      </c>
    </row>
    <row r="49" spans="1:7" x14ac:dyDescent="0.3">
      <c r="A49" s="1" t="s">
        <v>572</v>
      </c>
      <c r="B49" s="1">
        <v>445</v>
      </c>
      <c r="C49" s="1" t="s">
        <v>185</v>
      </c>
      <c r="D49" s="1" t="s">
        <v>38</v>
      </c>
      <c r="E49" s="42" t="s">
        <v>203</v>
      </c>
      <c r="F49" s="1" t="str">
        <f t="shared" si="0"/>
        <v>Sen</v>
      </c>
      <c r="G49" s="3" t="s">
        <v>1037</v>
      </c>
    </row>
    <row r="50" spans="1:7" x14ac:dyDescent="0.3">
      <c r="A50" s="1" t="s">
        <v>572</v>
      </c>
      <c r="B50" s="1">
        <v>345</v>
      </c>
      <c r="C50" s="1" t="s">
        <v>19</v>
      </c>
      <c r="D50" s="1" t="s">
        <v>161</v>
      </c>
      <c r="E50" s="42" t="s">
        <v>203</v>
      </c>
      <c r="F50" s="1" t="str">
        <f t="shared" si="0"/>
        <v>Sen</v>
      </c>
      <c r="G50" s="3" t="s">
        <v>1037</v>
      </c>
    </row>
    <row r="51" spans="1:7" x14ac:dyDescent="0.3">
      <c r="A51" s="1" t="s">
        <v>572</v>
      </c>
      <c r="B51" s="1">
        <v>401</v>
      </c>
      <c r="C51" s="1" t="s">
        <v>242</v>
      </c>
      <c r="D51" s="1" t="s">
        <v>621</v>
      </c>
      <c r="E51" s="42" t="s">
        <v>203</v>
      </c>
      <c r="F51" s="1" t="str">
        <f t="shared" si="0"/>
        <v>Sen</v>
      </c>
      <c r="G51" s="3" t="s">
        <v>1037</v>
      </c>
    </row>
    <row r="52" spans="1:7" x14ac:dyDescent="0.3">
      <c r="A52" s="1" t="s">
        <v>572</v>
      </c>
      <c r="B52" s="1">
        <v>413</v>
      </c>
      <c r="C52" s="1" t="s">
        <v>540</v>
      </c>
      <c r="D52" s="1" t="s">
        <v>541</v>
      </c>
      <c r="E52" s="42" t="s">
        <v>203</v>
      </c>
      <c r="F52" s="1" t="str">
        <f t="shared" si="0"/>
        <v>Sen</v>
      </c>
      <c r="G52" s="3" t="s">
        <v>1037</v>
      </c>
    </row>
    <row r="53" spans="1:7" x14ac:dyDescent="0.3">
      <c r="A53" s="1" t="s">
        <v>572</v>
      </c>
      <c r="B53" s="1">
        <v>425</v>
      </c>
      <c r="C53" s="1" t="s">
        <v>70</v>
      </c>
      <c r="D53" s="1" t="s">
        <v>622</v>
      </c>
      <c r="E53" s="42" t="s">
        <v>203</v>
      </c>
      <c r="F53" s="1" t="str">
        <f t="shared" si="0"/>
        <v>Sen</v>
      </c>
      <c r="G53" s="3" t="s">
        <v>1037</v>
      </c>
    </row>
    <row r="54" spans="1:7" x14ac:dyDescent="0.3">
      <c r="A54" s="1" t="s">
        <v>572</v>
      </c>
      <c r="B54" s="1">
        <v>462</v>
      </c>
      <c r="C54" s="1" t="s">
        <v>56</v>
      </c>
      <c r="D54" s="1" t="s">
        <v>490</v>
      </c>
      <c r="E54" s="42" t="s">
        <v>203</v>
      </c>
      <c r="F54" s="1" t="str">
        <f t="shared" si="0"/>
        <v>Sen</v>
      </c>
      <c r="G54" s="3" t="s">
        <v>1037</v>
      </c>
    </row>
    <row r="55" spans="1:7" x14ac:dyDescent="0.3">
      <c r="A55" s="1" t="s">
        <v>572</v>
      </c>
      <c r="B55" s="1">
        <v>463</v>
      </c>
      <c r="C55" s="1" t="s">
        <v>174</v>
      </c>
      <c r="D55" s="1" t="s">
        <v>140</v>
      </c>
      <c r="E55" s="42" t="s">
        <v>203</v>
      </c>
      <c r="F55" s="1" t="str">
        <f t="shared" si="0"/>
        <v>Sen</v>
      </c>
      <c r="G55" s="3" t="s">
        <v>1037</v>
      </c>
    </row>
    <row r="56" spans="1:7" x14ac:dyDescent="0.3">
      <c r="A56" s="1" t="s">
        <v>572</v>
      </c>
      <c r="B56" s="1">
        <v>332</v>
      </c>
      <c r="C56" s="1" t="s">
        <v>542</v>
      </c>
      <c r="D56" s="1" t="s">
        <v>543</v>
      </c>
      <c r="E56" s="1" t="s">
        <v>492</v>
      </c>
      <c r="F56" s="1" t="str">
        <f t="shared" si="0"/>
        <v>Sen</v>
      </c>
      <c r="G56" s="3" t="s">
        <v>1037</v>
      </c>
    </row>
    <row r="57" spans="1:7" x14ac:dyDescent="0.3">
      <c r="A57" s="1" t="s">
        <v>572</v>
      </c>
      <c r="B57" s="1">
        <v>350</v>
      </c>
      <c r="C57" s="1" t="s">
        <v>623</v>
      </c>
      <c r="D57" s="1" t="s">
        <v>624</v>
      </c>
      <c r="E57" s="1" t="s">
        <v>492</v>
      </c>
      <c r="F57" s="1" t="str">
        <f t="shared" si="0"/>
        <v>Sen</v>
      </c>
      <c r="G57" s="3" t="s">
        <v>1037</v>
      </c>
    </row>
    <row r="58" spans="1:7" x14ac:dyDescent="0.3">
      <c r="A58" s="1" t="s">
        <v>572</v>
      </c>
      <c r="B58" s="1">
        <v>395</v>
      </c>
      <c r="C58" s="1" t="s">
        <v>484</v>
      </c>
      <c r="D58" s="1" t="s">
        <v>179</v>
      </c>
      <c r="E58" s="1" t="s">
        <v>492</v>
      </c>
      <c r="F58" s="1" t="str">
        <f t="shared" si="0"/>
        <v>Sen</v>
      </c>
      <c r="G58" s="3" t="s">
        <v>1037</v>
      </c>
    </row>
    <row r="59" spans="1:7" x14ac:dyDescent="0.3">
      <c r="A59" s="1" t="s">
        <v>572</v>
      </c>
      <c r="B59" s="1">
        <v>347</v>
      </c>
      <c r="C59" s="1" t="s">
        <v>493</v>
      </c>
      <c r="D59" s="1" t="s">
        <v>262</v>
      </c>
      <c r="E59" s="1" t="s">
        <v>492</v>
      </c>
      <c r="F59" s="1" t="str">
        <f t="shared" si="0"/>
        <v>Sen</v>
      </c>
      <c r="G59" s="3" t="s">
        <v>1037</v>
      </c>
    </row>
    <row r="60" spans="1:7" x14ac:dyDescent="0.3">
      <c r="A60" s="1" t="s">
        <v>572</v>
      </c>
      <c r="B60" s="1">
        <v>348</v>
      </c>
      <c r="C60" s="1" t="s">
        <v>57</v>
      </c>
      <c r="D60" s="1" t="s">
        <v>625</v>
      </c>
      <c r="E60" s="1" t="s">
        <v>492</v>
      </c>
      <c r="F60" s="1" t="str">
        <f t="shared" si="0"/>
        <v>Sen</v>
      </c>
      <c r="G60" s="3" t="s">
        <v>1037</v>
      </c>
    </row>
    <row r="61" spans="1:7" x14ac:dyDescent="0.3">
      <c r="A61" s="1" t="s">
        <v>572</v>
      </c>
      <c r="B61" s="1">
        <v>349</v>
      </c>
      <c r="C61" s="1" t="s">
        <v>180</v>
      </c>
      <c r="D61" s="1" t="s">
        <v>197</v>
      </c>
      <c r="E61" s="1" t="s">
        <v>492</v>
      </c>
      <c r="F61" s="1" t="str">
        <f t="shared" si="0"/>
        <v>Sen</v>
      </c>
      <c r="G61" s="3" t="s">
        <v>1037</v>
      </c>
    </row>
    <row r="62" spans="1:7" x14ac:dyDescent="0.3">
      <c r="A62" s="1" t="s">
        <v>572</v>
      </c>
      <c r="B62" s="1">
        <v>353</v>
      </c>
      <c r="C62" s="1" t="s">
        <v>283</v>
      </c>
      <c r="D62" s="1" t="s">
        <v>284</v>
      </c>
      <c r="E62" s="1" t="s">
        <v>492</v>
      </c>
      <c r="F62" s="1" t="str">
        <f t="shared" si="0"/>
        <v>Sen</v>
      </c>
      <c r="G62" s="3" t="s">
        <v>1037</v>
      </c>
    </row>
    <row r="63" spans="1:7" x14ac:dyDescent="0.3">
      <c r="A63" s="1" t="s">
        <v>572</v>
      </c>
      <c r="B63" s="1">
        <v>358</v>
      </c>
      <c r="C63" s="1" t="s">
        <v>19</v>
      </c>
      <c r="D63" s="1" t="s">
        <v>503</v>
      </c>
      <c r="E63" s="1" t="s">
        <v>492</v>
      </c>
      <c r="F63" s="1" t="str">
        <f t="shared" si="0"/>
        <v>Sen</v>
      </c>
      <c r="G63" s="3" t="s">
        <v>1037</v>
      </c>
    </row>
    <row r="64" spans="1:7" x14ac:dyDescent="0.3">
      <c r="A64" s="1" t="s">
        <v>572</v>
      </c>
      <c r="B64" s="1">
        <v>452</v>
      </c>
      <c r="C64" s="1" t="s">
        <v>185</v>
      </c>
      <c r="D64" s="1" t="s">
        <v>178</v>
      </c>
      <c r="E64" s="1" t="s">
        <v>492</v>
      </c>
      <c r="F64" s="1" t="str">
        <f t="shared" si="0"/>
        <v>Sen</v>
      </c>
      <c r="G64" s="3" t="s">
        <v>1037</v>
      </c>
    </row>
    <row r="65" spans="1:8" x14ac:dyDescent="0.3">
      <c r="A65" s="1" t="s">
        <v>572</v>
      </c>
      <c r="B65" s="1">
        <v>455</v>
      </c>
      <c r="C65" s="1" t="s">
        <v>19</v>
      </c>
      <c r="D65" s="1" t="s">
        <v>626</v>
      </c>
      <c r="E65" s="1" t="s">
        <v>492</v>
      </c>
      <c r="F65" s="1" t="str">
        <f t="shared" si="0"/>
        <v>Sen</v>
      </c>
      <c r="G65" s="3" t="s">
        <v>1037</v>
      </c>
    </row>
    <row r="66" spans="1:8" x14ac:dyDescent="0.3">
      <c r="A66" s="1" t="s">
        <v>572</v>
      </c>
      <c r="B66" s="1">
        <v>456</v>
      </c>
      <c r="C66" s="1" t="s">
        <v>180</v>
      </c>
      <c r="D66" s="1" t="s">
        <v>627</v>
      </c>
      <c r="E66" s="1" t="s">
        <v>492</v>
      </c>
      <c r="F66" s="1" t="str">
        <f t="shared" si="0"/>
        <v>Sen</v>
      </c>
      <c r="G66" s="3" t="s">
        <v>1037</v>
      </c>
    </row>
    <row r="67" spans="1:8" x14ac:dyDescent="0.3">
      <c r="A67" s="1" t="s">
        <v>572</v>
      </c>
      <c r="B67" s="1">
        <v>352</v>
      </c>
      <c r="C67" s="1" t="s">
        <v>55</v>
      </c>
      <c r="D67" s="1" t="s">
        <v>628</v>
      </c>
      <c r="E67" s="1" t="s">
        <v>492</v>
      </c>
      <c r="F67" s="1" t="str">
        <f t="shared" ref="F67:F130" si="1">TRIM(LEFT(A67,3))</f>
        <v>Sen</v>
      </c>
      <c r="G67" s="3" t="s">
        <v>1037</v>
      </c>
    </row>
    <row r="68" spans="1:8" x14ac:dyDescent="0.3">
      <c r="A68" s="1" t="s">
        <v>572</v>
      </c>
      <c r="B68" s="1">
        <v>375</v>
      </c>
      <c r="C68" s="1" t="s">
        <v>188</v>
      </c>
      <c r="D68" s="1" t="s">
        <v>275</v>
      </c>
      <c r="E68" s="1" t="s">
        <v>492</v>
      </c>
      <c r="F68" s="1" t="str">
        <f t="shared" si="1"/>
        <v>Sen</v>
      </c>
      <c r="G68" s="3" t="s">
        <v>1037</v>
      </c>
    </row>
    <row r="69" spans="1:8" x14ac:dyDescent="0.3">
      <c r="A69" s="1" t="s">
        <v>572</v>
      </c>
      <c r="B69" s="1">
        <v>381</v>
      </c>
      <c r="C69" s="1" t="s">
        <v>629</v>
      </c>
      <c r="D69" s="1" t="s">
        <v>179</v>
      </c>
      <c r="E69" s="1" t="s">
        <v>492</v>
      </c>
      <c r="F69" s="1" t="str">
        <f t="shared" si="1"/>
        <v>Sen</v>
      </c>
      <c r="G69" s="3" t="s">
        <v>1037</v>
      </c>
    </row>
    <row r="70" spans="1:8" x14ac:dyDescent="0.3">
      <c r="A70" s="1" t="s">
        <v>572</v>
      </c>
      <c r="B70" s="1">
        <v>317</v>
      </c>
      <c r="C70" s="1" t="s">
        <v>11</v>
      </c>
      <c r="D70" s="1" t="s">
        <v>193</v>
      </c>
      <c r="E70" s="1" t="s">
        <v>217</v>
      </c>
      <c r="F70" s="1" t="str">
        <f t="shared" si="1"/>
        <v>Sen</v>
      </c>
      <c r="G70" s="3" t="s">
        <v>1037</v>
      </c>
    </row>
    <row r="71" spans="1:8" x14ac:dyDescent="0.3">
      <c r="A71" s="1" t="s">
        <v>572</v>
      </c>
      <c r="B71" s="1">
        <v>336</v>
      </c>
      <c r="C71" s="1" t="s">
        <v>195</v>
      </c>
      <c r="D71" s="1" t="s">
        <v>198</v>
      </c>
      <c r="E71" s="1" t="s">
        <v>217</v>
      </c>
      <c r="F71" s="1" t="str">
        <f t="shared" si="1"/>
        <v>Sen</v>
      </c>
      <c r="G71" s="3" t="s">
        <v>1037</v>
      </c>
    </row>
    <row r="72" spans="1:8" x14ac:dyDescent="0.3">
      <c r="A72" s="1" t="s">
        <v>572</v>
      </c>
      <c r="B72" s="1">
        <v>340</v>
      </c>
      <c r="C72" s="1" t="s">
        <v>630</v>
      </c>
      <c r="D72" s="1" t="s">
        <v>631</v>
      </c>
      <c r="E72" s="1" t="s">
        <v>217</v>
      </c>
      <c r="F72" s="1" t="str">
        <f t="shared" si="1"/>
        <v>Sen</v>
      </c>
      <c r="G72" s="3" t="s">
        <v>1037</v>
      </c>
    </row>
    <row r="73" spans="1:8" x14ac:dyDescent="0.3">
      <c r="A73" s="1" t="s">
        <v>572</v>
      </c>
      <c r="B73" s="1">
        <v>379</v>
      </c>
      <c r="C73" s="1" t="s">
        <v>115</v>
      </c>
      <c r="D73" s="1" t="s">
        <v>632</v>
      </c>
      <c r="E73" s="1" t="s">
        <v>217</v>
      </c>
      <c r="F73" s="1" t="str">
        <f t="shared" si="1"/>
        <v>Sen</v>
      </c>
      <c r="G73" s="3" t="s">
        <v>1037</v>
      </c>
    </row>
    <row r="74" spans="1:8" x14ac:dyDescent="0.3">
      <c r="A74" s="1" t="s">
        <v>572</v>
      </c>
      <c r="B74" s="1">
        <v>458</v>
      </c>
      <c r="C74" s="1" t="s">
        <v>4</v>
      </c>
      <c r="D74" s="1" t="s">
        <v>633</v>
      </c>
      <c r="E74" s="1" t="s">
        <v>634</v>
      </c>
      <c r="F74" s="1" t="str">
        <f t="shared" si="1"/>
        <v>Sen</v>
      </c>
      <c r="G74" s="3" t="s">
        <v>1037</v>
      </c>
      <c r="H74" s="1" t="s">
        <v>635</v>
      </c>
    </row>
    <row r="75" spans="1:8" x14ac:dyDescent="0.3">
      <c r="A75" s="1" t="s">
        <v>572</v>
      </c>
      <c r="B75" s="1">
        <v>354</v>
      </c>
      <c r="C75" s="1" t="s">
        <v>491</v>
      </c>
      <c r="D75" s="1" t="s">
        <v>532</v>
      </c>
      <c r="E75" s="1" t="s">
        <v>496</v>
      </c>
      <c r="F75" s="1" t="str">
        <f t="shared" si="1"/>
        <v>Sen</v>
      </c>
      <c r="G75" s="3" t="s">
        <v>1037</v>
      </c>
    </row>
    <row r="76" spans="1:8" x14ac:dyDescent="0.3">
      <c r="A76" s="1" t="s">
        <v>572</v>
      </c>
      <c r="B76" s="1">
        <v>371</v>
      </c>
      <c r="C76" s="1" t="s">
        <v>186</v>
      </c>
      <c r="D76" s="1" t="s">
        <v>636</v>
      </c>
      <c r="E76" s="1" t="s">
        <v>496</v>
      </c>
      <c r="F76" s="1" t="str">
        <f t="shared" si="1"/>
        <v>Sen</v>
      </c>
      <c r="G76" s="3" t="s">
        <v>1037</v>
      </c>
    </row>
    <row r="77" spans="1:8" x14ac:dyDescent="0.3">
      <c r="A77" s="1" t="s">
        <v>572</v>
      </c>
      <c r="B77" s="1">
        <v>439</v>
      </c>
      <c r="C77" s="1" t="s">
        <v>241</v>
      </c>
      <c r="D77" s="1" t="s">
        <v>132</v>
      </c>
      <c r="E77" s="1" t="s">
        <v>496</v>
      </c>
      <c r="F77" s="1" t="str">
        <f t="shared" si="1"/>
        <v>Sen</v>
      </c>
      <c r="G77" s="3" t="s">
        <v>1037</v>
      </c>
    </row>
    <row r="78" spans="1:8" x14ac:dyDescent="0.3">
      <c r="A78" s="1" t="s">
        <v>572</v>
      </c>
      <c r="B78" s="1">
        <v>416</v>
      </c>
      <c r="C78" s="1" t="s">
        <v>241</v>
      </c>
      <c r="D78" s="1" t="s">
        <v>154</v>
      </c>
      <c r="E78" s="1" t="s">
        <v>496</v>
      </c>
      <c r="F78" s="1" t="str">
        <f t="shared" si="1"/>
        <v>Sen</v>
      </c>
      <c r="G78" s="3" t="s">
        <v>1037</v>
      </c>
    </row>
    <row r="79" spans="1:8" x14ac:dyDescent="0.3">
      <c r="A79" s="1" t="s">
        <v>572</v>
      </c>
      <c r="B79" s="1">
        <v>429</v>
      </c>
      <c r="C79" s="1" t="s">
        <v>637</v>
      </c>
      <c r="D79" s="1" t="s">
        <v>638</v>
      </c>
      <c r="E79" s="1" t="s">
        <v>496</v>
      </c>
      <c r="F79" s="1" t="str">
        <f t="shared" si="1"/>
        <v>Sen</v>
      </c>
      <c r="G79" s="3" t="s">
        <v>1037</v>
      </c>
    </row>
    <row r="80" spans="1:8" x14ac:dyDescent="0.3">
      <c r="A80" s="1" t="s">
        <v>572</v>
      </c>
      <c r="B80" s="1">
        <v>442</v>
      </c>
      <c r="C80" s="1" t="s">
        <v>639</v>
      </c>
      <c r="D80" s="1" t="s">
        <v>640</v>
      </c>
      <c r="E80" s="1" t="s">
        <v>641</v>
      </c>
      <c r="F80" s="1" t="str">
        <f t="shared" si="1"/>
        <v>Sen</v>
      </c>
      <c r="G80" s="3" t="s">
        <v>1037</v>
      </c>
      <c r="H80" s="1" t="s">
        <v>642</v>
      </c>
    </row>
    <row r="81" spans="1:7" x14ac:dyDescent="0.3">
      <c r="A81" s="1" t="s">
        <v>572</v>
      </c>
      <c r="B81" s="1">
        <v>328</v>
      </c>
      <c r="C81" s="1" t="s">
        <v>100</v>
      </c>
      <c r="D81" s="1" t="s">
        <v>643</v>
      </c>
      <c r="E81" s="1" t="s">
        <v>498</v>
      </c>
      <c r="F81" s="1" t="str">
        <f t="shared" si="1"/>
        <v>Sen</v>
      </c>
      <c r="G81" s="3" t="s">
        <v>1037</v>
      </c>
    </row>
    <row r="82" spans="1:7" x14ac:dyDescent="0.3">
      <c r="A82" s="1" t="s">
        <v>572</v>
      </c>
      <c r="B82" s="1">
        <v>378</v>
      </c>
      <c r="C82" s="1" t="s">
        <v>185</v>
      </c>
      <c r="D82" s="1" t="s">
        <v>644</v>
      </c>
      <c r="E82" s="1" t="s">
        <v>498</v>
      </c>
      <c r="F82" s="1" t="str">
        <f t="shared" si="1"/>
        <v>Sen</v>
      </c>
      <c r="G82" s="3" t="s">
        <v>1037</v>
      </c>
    </row>
    <row r="83" spans="1:7" x14ac:dyDescent="0.3">
      <c r="A83" s="1" t="s">
        <v>572</v>
      </c>
      <c r="B83" s="1">
        <v>380</v>
      </c>
      <c r="C83" s="1" t="s">
        <v>66</v>
      </c>
      <c r="D83" s="1" t="s">
        <v>645</v>
      </c>
      <c r="E83" s="1" t="s">
        <v>498</v>
      </c>
      <c r="F83" s="1" t="str">
        <f t="shared" si="1"/>
        <v>Sen</v>
      </c>
      <c r="G83" s="3" t="s">
        <v>1037</v>
      </c>
    </row>
    <row r="84" spans="1:7" x14ac:dyDescent="0.3">
      <c r="A84" s="1" t="s">
        <v>572</v>
      </c>
      <c r="B84" s="1">
        <v>389</v>
      </c>
      <c r="C84" s="1" t="s">
        <v>107</v>
      </c>
      <c r="D84" s="1" t="s">
        <v>281</v>
      </c>
      <c r="E84" s="1" t="s">
        <v>498</v>
      </c>
      <c r="F84" s="1" t="str">
        <f t="shared" si="1"/>
        <v>Sen</v>
      </c>
      <c r="G84" s="3" t="s">
        <v>1037</v>
      </c>
    </row>
    <row r="85" spans="1:7" x14ac:dyDescent="0.3">
      <c r="A85" s="1" t="s">
        <v>572</v>
      </c>
      <c r="B85" s="1">
        <v>398</v>
      </c>
      <c r="C85" s="1" t="s">
        <v>174</v>
      </c>
      <c r="D85" s="1" t="s">
        <v>646</v>
      </c>
      <c r="E85" s="1" t="s">
        <v>498</v>
      </c>
      <c r="F85" s="1" t="str">
        <f t="shared" si="1"/>
        <v>Sen</v>
      </c>
      <c r="G85" s="3" t="s">
        <v>1037</v>
      </c>
    </row>
    <row r="86" spans="1:7" x14ac:dyDescent="0.3">
      <c r="A86" s="1" t="s">
        <v>572</v>
      </c>
      <c r="B86" s="1">
        <v>404</v>
      </c>
      <c r="C86" s="1" t="s">
        <v>11</v>
      </c>
      <c r="D86" s="1" t="s">
        <v>647</v>
      </c>
      <c r="E86" s="1" t="s">
        <v>498</v>
      </c>
      <c r="F86" s="1" t="str">
        <f t="shared" si="1"/>
        <v>Sen</v>
      </c>
      <c r="G86" s="3" t="s">
        <v>1037</v>
      </c>
    </row>
    <row r="87" spans="1:7" x14ac:dyDescent="0.3">
      <c r="A87" s="1" t="s">
        <v>572</v>
      </c>
      <c r="B87" s="1">
        <v>412</v>
      </c>
      <c r="C87" s="1" t="s">
        <v>276</v>
      </c>
      <c r="D87" s="1" t="s">
        <v>231</v>
      </c>
      <c r="E87" s="1" t="s">
        <v>498</v>
      </c>
      <c r="F87" s="1" t="str">
        <f t="shared" si="1"/>
        <v>Sen</v>
      </c>
      <c r="G87" s="3" t="s">
        <v>1037</v>
      </c>
    </row>
    <row r="88" spans="1:7" x14ac:dyDescent="0.3">
      <c r="A88" s="1" t="s">
        <v>572</v>
      </c>
      <c r="B88" s="1">
        <v>414</v>
      </c>
      <c r="C88" s="1" t="s">
        <v>57</v>
      </c>
      <c r="D88" s="1" t="s">
        <v>620</v>
      </c>
      <c r="E88" s="1" t="s">
        <v>498</v>
      </c>
      <c r="F88" s="1" t="str">
        <f t="shared" si="1"/>
        <v>Sen</v>
      </c>
      <c r="G88" s="3" t="s">
        <v>1037</v>
      </c>
    </row>
    <row r="89" spans="1:7" x14ac:dyDescent="0.3">
      <c r="A89" s="1" t="s">
        <v>572</v>
      </c>
      <c r="B89" s="1">
        <v>424</v>
      </c>
      <c r="C89" s="1" t="s">
        <v>18</v>
      </c>
      <c r="D89" s="1" t="s">
        <v>499</v>
      </c>
      <c r="E89" s="1" t="s">
        <v>498</v>
      </c>
      <c r="F89" s="1" t="str">
        <f t="shared" si="1"/>
        <v>Sen</v>
      </c>
      <c r="G89" s="3" t="s">
        <v>1037</v>
      </c>
    </row>
    <row r="90" spans="1:7" x14ac:dyDescent="0.3">
      <c r="A90" s="1" t="s">
        <v>572</v>
      </c>
      <c r="B90" s="1">
        <v>426</v>
      </c>
      <c r="C90" s="1" t="s">
        <v>188</v>
      </c>
      <c r="D90" s="1" t="s">
        <v>126</v>
      </c>
      <c r="E90" s="1" t="s">
        <v>498</v>
      </c>
      <c r="F90" s="1" t="str">
        <f t="shared" si="1"/>
        <v>Sen</v>
      </c>
      <c r="G90" s="3" t="s">
        <v>1037</v>
      </c>
    </row>
    <row r="91" spans="1:7" x14ac:dyDescent="0.3">
      <c r="A91" s="1" t="s">
        <v>572</v>
      </c>
      <c r="B91" s="1">
        <v>427</v>
      </c>
      <c r="C91" s="1" t="s">
        <v>278</v>
      </c>
      <c r="D91" s="1" t="s">
        <v>648</v>
      </c>
      <c r="E91" s="1" t="s">
        <v>498</v>
      </c>
      <c r="F91" s="1" t="str">
        <f t="shared" si="1"/>
        <v>Sen</v>
      </c>
      <c r="G91" s="3" t="s">
        <v>1037</v>
      </c>
    </row>
    <row r="92" spans="1:7" x14ac:dyDescent="0.3">
      <c r="A92" s="1" t="s">
        <v>572</v>
      </c>
      <c r="B92" s="1">
        <v>444</v>
      </c>
      <c r="C92" s="1" t="s">
        <v>649</v>
      </c>
      <c r="D92" s="1" t="s">
        <v>548</v>
      </c>
      <c r="E92" s="1" t="s">
        <v>498</v>
      </c>
      <c r="F92" s="1" t="str">
        <f t="shared" si="1"/>
        <v>Sen</v>
      </c>
      <c r="G92" s="3" t="s">
        <v>1037</v>
      </c>
    </row>
    <row r="93" spans="1:7" x14ac:dyDescent="0.3">
      <c r="A93" s="1" t="s">
        <v>572</v>
      </c>
      <c r="B93" s="1">
        <v>405</v>
      </c>
      <c r="C93" s="1" t="s">
        <v>650</v>
      </c>
      <c r="D93" s="1" t="s">
        <v>651</v>
      </c>
      <c r="E93" s="1" t="s">
        <v>498</v>
      </c>
      <c r="F93" s="1" t="str">
        <f t="shared" si="1"/>
        <v>Sen</v>
      </c>
      <c r="G93" s="3" t="s">
        <v>1037</v>
      </c>
    </row>
    <row r="94" spans="1:7" x14ac:dyDescent="0.3">
      <c r="A94" s="1" t="s">
        <v>572</v>
      </c>
      <c r="B94" s="1">
        <v>339</v>
      </c>
      <c r="C94" s="1" t="s">
        <v>195</v>
      </c>
      <c r="D94" s="1" t="s">
        <v>59</v>
      </c>
      <c r="E94" s="1" t="s">
        <v>504</v>
      </c>
      <c r="F94" s="1" t="str">
        <f t="shared" si="1"/>
        <v>Sen</v>
      </c>
      <c r="G94" s="3" t="s">
        <v>1037</v>
      </c>
    </row>
    <row r="95" spans="1:7" x14ac:dyDescent="0.3">
      <c r="A95" s="1" t="s">
        <v>572</v>
      </c>
      <c r="B95" s="1">
        <v>337</v>
      </c>
      <c r="C95" s="1" t="s">
        <v>195</v>
      </c>
      <c r="D95" s="1" t="s">
        <v>545</v>
      </c>
      <c r="E95" s="1" t="s">
        <v>204</v>
      </c>
      <c r="F95" s="1" t="str">
        <f t="shared" si="1"/>
        <v>Sen</v>
      </c>
      <c r="G95" s="3" t="s">
        <v>1037</v>
      </c>
    </row>
    <row r="96" spans="1:7" x14ac:dyDescent="0.3">
      <c r="A96" s="1" t="s">
        <v>572</v>
      </c>
      <c r="B96" s="1">
        <v>384</v>
      </c>
      <c r="C96" s="1" t="s">
        <v>185</v>
      </c>
      <c r="D96" s="1" t="s">
        <v>194</v>
      </c>
      <c r="E96" s="1" t="s">
        <v>204</v>
      </c>
      <c r="F96" s="1" t="str">
        <f t="shared" si="1"/>
        <v>Sen</v>
      </c>
      <c r="G96" s="3" t="s">
        <v>1037</v>
      </c>
    </row>
    <row r="97" spans="1:8" x14ac:dyDescent="0.3">
      <c r="A97" s="1" t="s">
        <v>572</v>
      </c>
      <c r="B97" s="1">
        <v>441</v>
      </c>
      <c r="C97" s="1" t="s">
        <v>582</v>
      </c>
      <c r="D97" s="1" t="s">
        <v>652</v>
      </c>
      <c r="E97" s="1" t="s">
        <v>204</v>
      </c>
      <c r="F97" s="1" t="str">
        <f t="shared" si="1"/>
        <v>Sen</v>
      </c>
      <c r="G97" s="3" t="s">
        <v>1037</v>
      </c>
    </row>
    <row r="98" spans="1:8" x14ac:dyDescent="0.3">
      <c r="A98" s="1" t="s">
        <v>572</v>
      </c>
      <c r="B98" s="1">
        <v>447</v>
      </c>
      <c r="C98" s="1" t="s">
        <v>485</v>
      </c>
      <c r="D98" s="1" t="s">
        <v>653</v>
      </c>
      <c r="E98" s="1" t="s">
        <v>204</v>
      </c>
      <c r="F98" s="1" t="str">
        <f t="shared" si="1"/>
        <v>Sen</v>
      </c>
      <c r="G98" s="3" t="s">
        <v>1037</v>
      </c>
    </row>
    <row r="99" spans="1:8" x14ac:dyDescent="0.3">
      <c r="A99" s="1" t="s">
        <v>572</v>
      </c>
      <c r="B99" s="1">
        <v>457</v>
      </c>
      <c r="C99" s="1" t="s">
        <v>654</v>
      </c>
      <c r="D99" s="1" t="s">
        <v>655</v>
      </c>
      <c r="E99" s="1" t="s">
        <v>656</v>
      </c>
      <c r="F99" s="1" t="str">
        <f t="shared" si="1"/>
        <v>Sen</v>
      </c>
      <c r="G99" s="3" t="s">
        <v>1037</v>
      </c>
      <c r="H99" s="1" t="s">
        <v>657</v>
      </c>
    </row>
    <row r="100" spans="1:8" x14ac:dyDescent="0.3">
      <c r="A100" s="1" t="s">
        <v>572</v>
      </c>
      <c r="B100" s="1">
        <v>324</v>
      </c>
      <c r="C100" s="1" t="s">
        <v>6</v>
      </c>
      <c r="D100" s="1" t="s">
        <v>501</v>
      </c>
      <c r="E100" s="1" t="s">
        <v>205</v>
      </c>
      <c r="F100" s="1" t="str">
        <f t="shared" si="1"/>
        <v>Sen</v>
      </c>
      <c r="G100" s="3" t="s">
        <v>1037</v>
      </c>
    </row>
    <row r="101" spans="1:8" x14ac:dyDescent="0.3">
      <c r="A101" s="1" t="s">
        <v>572</v>
      </c>
      <c r="B101" s="1">
        <v>351</v>
      </c>
      <c r="C101" s="1" t="s">
        <v>544</v>
      </c>
      <c r="D101" s="1" t="s">
        <v>500</v>
      </c>
      <c r="E101" s="1" t="s">
        <v>205</v>
      </c>
      <c r="F101" s="1" t="str">
        <f t="shared" si="1"/>
        <v>Sen</v>
      </c>
      <c r="G101" s="3" t="s">
        <v>1037</v>
      </c>
    </row>
    <row r="102" spans="1:8" x14ac:dyDescent="0.3">
      <c r="A102" s="1" t="s">
        <v>572</v>
      </c>
      <c r="B102" s="1">
        <v>361</v>
      </c>
      <c r="C102" s="1" t="s">
        <v>180</v>
      </c>
      <c r="D102" s="1" t="s">
        <v>280</v>
      </c>
      <c r="E102" s="1" t="s">
        <v>205</v>
      </c>
      <c r="F102" s="1" t="str">
        <f t="shared" si="1"/>
        <v>Sen</v>
      </c>
      <c r="G102" s="3" t="s">
        <v>1037</v>
      </c>
    </row>
    <row r="103" spans="1:8" x14ac:dyDescent="0.3">
      <c r="A103" s="1" t="s">
        <v>572</v>
      </c>
      <c r="B103" s="1">
        <v>397</v>
      </c>
      <c r="C103" s="1" t="s">
        <v>5</v>
      </c>
      <c r="D103" s="1" t="s">
        <v>29</v>
      </c>
      <c r="E103" s="1" t="s">
        <v>205</v>
      </c>
      <c r="F103" s="1" t="str">
        <f t="shared" si="1"/>
        <v>Sen</v>
      </c>
      <c r="G103" s="3" t="s">
        <v>1037</v>
      </c>
    </row>
    <row r="104" spans="1:8" x14ac:dyDescent="0.3">
      <c r="A104" s="1" t="s">
        <v>572</v>
      </c>
      <c r="B104" s="1">
        <v>423</v>
      </c>
      <c r="C104" s="1" t="s">
        <v>658</v>
      </c>
      <c r="D104" s="1" t="s">
        <v>659</v>
      </c>
      <c r="E104" s="1" t="s">
        <v>205</v>
      </c>
      <c r="F104" s="1" t="str">
        <f t="shared" si="1"/>
        <v>Sen</v>
      </c>
      <c r="G104" s="3" t="s">
        <v>1037</v>
      </c>
    </row>
    <row r="105" spans="1:8" x14ac:dyDescent="0.3">
      <c r="A105" s="1" t="s">
        <v>572</v>
      </c>
      <c r="B105" s="1">
        <v>346</v>
      </c>
      <c r="C105" s="1" t="s">
        <v>100</v>
      </c>
      <c r="D105" s="1" t="s">
        <v>502</v>
      </c>
      <c r="E105" s="1" t="s">
        <v>205</v>
      </c>
      <c r="F105" s="1" t="str">
        <f t="shared" si="1"/>
        <v>Sen</v>
      </c>
      <c r="G105" s="3" t="s">
        <v>1037</v>
      </c>
    </row>
    <row r="106" spans="1:8" x14ac:dyDescent="0.3">
      <c r="A106" s="1" t="s">
        <v>572</v>
      </c>
      <c r="B106" s="1">
        <v>369</v>
      </c>
      <c r="C106" s="1" t="s">
        <v>582</v>
      </c>
      <c r="D106" s="1" t="s">
        <v>466</v>
      </c>
      <c r="E106" s="1" t="s">
        <v>205</v>
      </c>
      <c r="F106" s="1" t="str">
        <f t="shared" si="1"/>
        <v>Sen</v>
      </c>
      <c r="G106" s="3" t="s">
        <v>1037</v>
      </c>
    </row>
    <row r="107" spans="1:8" x14ac:dyDescent="0.3">
      <c r="A107" s="1" t="s">
        <v>572</v>
      </c>
      <c r="B107" s="1">
        <v>386</v>
      </c>
      <c r="C107" s="1" t="s">
        <v>155</v>
      </c>
      <c r="D107" s="1" t="s">
        <v>660</v>
      </c>
      <c r="E107" s="1" t="s">
        <v>661</v>
      </c>
      <c r="F107" s="1" t="str">
        <f t="shared" si="1"/>
        <v>Sen</v>
      </c>
      <c r="G107" s="3" t="s">
        <v>1037</v>
      </c>
    </row>
    <row r="108" spans="1:8" x14ac:dyDescent="0.3">
      <c r="A108" s="1" t="s">
        <v>572</v>
      </c>
      <c r="B108" s="1">
        <v>451</v>
      </c>
      <c r="C108" s="1" t="s">
        <v>57</v>
      </c>
      <c r="D108" s="1" t="s">
        <v>267</v>
      </c>
      <c r="E108" s="1" t="s">
        <v>661</v>
      </c>
      <c r="F108" s="1" t="str">
        <f t="shared" si="1"/>
        <v>Sen</v>
      </c>
      <c r="G108" s="3" t="s">
        <v>1037</v>
      </c>
    </row>
    <row r="109" spans="1:8" x14ac:dyDescent="0.3">
      <c r="A109" s="1" t="s">
        <v>572</v>
      </c>
      <c r="B109" s="1">
        <v>396</v>
      </c>
      <c r="C109" s="1" t="s">
        <v>11</v>
      </c>
      <c r="D109" s="1" t="s">
        <v>662</v>
      </c>
      <c r="E109" s="1" t="s">
        <v>661</v>
      </c>
      <c r="F109" s="1" t="str">
        <f t="shared" si="1"/>
        <v>Sen</v>
      </c>
      <c r="G109" s="3" t="s">
        <v>1037</v>
      </c>
    </row>
    <row r="110" spans="1:8" x14ac:dyDescent="0.3">
      <c r="A110" s="1" t="s">
        <v>572</v>
      </c>
      <c r="B110" s="1">
        <v>319</v>
      </c>
      <c r="C110" s="1" t="s">
        <v>55</v>
      </c>
      <c r="D110" s="1" t="s">
        <v>663</v>
      </c>
      <c r="E110" s="1" t="s">
        <v>661</v>
      </c>
      <c r="F110" s="1" t="str">
        <f t="shared" si="1"/>
        <v>Sen</v>
      </c>
      <c r="G110" s="3" t="s">
        <v>1037</v>
      </c>
    </row>
    <row r="111" spans="1:8" x14ac:dyDescent="0.3">
      <c r="A111" s="1" t="s">
        <v>572</v>
      </c>
      <c r="B111" s="1">
        <v>325</v>
      </c>
      <c r="C111" s="1" t="s">
        <v>181</v>
      </c>
      <c r="D111" s="1" t="s">
        <v>664</v>
      </c>
      <c r="E111" s="1" t="s">
        <v>661</v>
      </c>
      <c r="F111" s="1" t="str">
        <f t="shared" si="1"/>
        <v>Sen</v>
      </c>
      <c r="G111" s="3" t="s">
        <v>1037</v>
      </c>
    </row>
    <row r="112" spans="1:8" x14ac:dyDescent="0.3">
      <c r="A112" s="1" t="s">
        <v>572</v>
      </c>
      <c r="B112" s="1">
        <v>341</v>
      </c>
      <c r="C112" s="1" t="s">
        <v>115</v>
      </c>
      <c r="D112" s="1" t="s">
        <v>462</v>
      </c>
      <c r="E112" s="1" t="s">
        <v>661</v>
      </c>
      <c r="F112" s="1" t="str">
        <f t="shared" si="1"/>
        <v>Sen</v>
      </c>
      <c r="G112" s="3" t="s">
        <v>1037</v>
      </c>
    </row>
    <row r="113" spans="1:7" x14ac:dyDescent="0.3">
      <c r="A113" s="1" t="s">
        <v>572</v>
      </c>
      <c r="B113" s="1">
        <v>343</v>
      </c>
      <c r="C113" s="1" t="s">
        <v>665</v>
      </c>
      <c r="D113" s="1" t="s">
        <v>666</v>
      </c>
      <c r="E113" s="1" t="s">
        <v>661</v>
      </c>
      <c r="F113" s="1" t="str">
        <f t="shared" si="1"/>
        <v>Sen</v>
      </c>
      <c r="G113" s="3" t="s">
        <v>1037</v>
      </c>
    </row>
    <row r="114" spans="1:7" x14ac:dyDescent="0.3">
      <c r="A114" s="1" t="s">
        <v>572</v>
      </c>
      <c r="B114" s="1">
        <v>344</v>
      </c>
      <c r="C114" s="1" t="s">
        <v>629</v>
      </c>
      <c r="D114" s="1" t="s">
        <v>667</v>
      </c>
      <c r="E114" s="1" t="s">
        <v>661</v>
      </c>
      <c r="F114" s="1" t="str">
        <f t="shared" si="1"/>
        <v>Sen</v>
      </c>
      <c r="G114" s="3" t="s">
        <v>1037</v>
      </c>
    </row>
    <row r="115" spans="1:7" x14ac:dyDescent="0.3">
      <c r="A115" s="1" t="s">
        <v>572</v>
      </c>
      <c r="B115" s="1">
        <v>364</v>
      </c>
      <c r="C115" s="1" t="s">
        <v>668</v>
      </c>
      <c r="D115" s="1" t="s">
        <v>669</v>
      </c>
      <c r="E115" s="1" t="s">
        <v>661</v>
      </c>
      <c r="F115" s="1" t="str">
        <f t="shared" si="1"/>
        <v>Sen</v>
      </c>
      <c r="G115" s="3" t="s">
        <v>1037</v>
      </c>
    </row>
    <row r="116" spans="1:7" x14ac:dyDescent="0.3">
      <c r="A116" s="1" t="s">
        <v>572</v>
      </c>
      <c r="B116" s="1">
        <v>367</v>
      </c>
      <c r="C116" s="1" t="s">
        <v>4</v>
      </c>
      <c r="D116" s="1" t="s">
        <v>670</v>
      </c>
      <c r="E116" s="1" t="s">
        <v>661</v>
      </c>
      <c r="F116" s="1" t="str">
        <f t="shared" si="1"/>
        <v>Sen</v>
      </c>
      <c r="G116" s="3" t="s">
        <v>1037</v>
      </c>
    </row>
    <row r="117" spans="1:7" x14ac:dyDescent="0.3">
      <c r="A117" s="1" t="s">
        <v>572</v>
      </c>
      <c r="B117" s="1">
        <v>368</v>
      </c>
      <c r="C117" s="1" t="s">
        <v>115</v>
      </c>
      <c r="D117" s="1" t="s">
        <v>671</v>
      </c>
      <c r="E117" s="1" t="s">
        <v>661</v>
      </c>
      <c r="F117" s="1" t="str">
        <f t="shared" si="1"/>
        <v>Sen</v>
      </c>
      <c r="G117" s="3" t="s">
        <v>1037</v>
      </c>
    </row>
    <row r="118" spans="1:7" x14ac:dyDescent="0.3">
      <c r="A118" s="1" t="s">
        <v>572</v>
      </c>
      <c r="B118" s="1">
        <v>385</v>
      </c>
      <c r="C118" s="1" t="s">
        <v>191</v>
      </c>
      <c r="D118" s="1" t="s">
        <v>192</v>
      </c>
      <c r="E118" s="1" t="s">
        <v>661</v>
      </c>
      <c r="F118" s="1" t="str">
        <f t="shared" si="1"/>
        <v>Sen</v>
      </c>
      <c r="G118" s="3" t="s">
        <v>1037</v>
      </c>
    </row>
    <row r="119" spans="1:7" x14ac:dyDescent="0.3">
      <c r="A119" s="1" t="s">
        <v>572</v>
      </c>
      <c r="B119" s="1">
        <v>388</v>
      </c>
      <c r="C119" s="1" t="s">
        <v>672</v>
      </c>
      <c r="D119" s="1" t="s">
        <v>673</v>
      </c>
      <c r="E119" s="1" t="s">
        <v>661</v>
      </c>
      <c r="F119" s="1" t="str">
        <f t="shared" si="1"/>
        <v>Sen</v>
      </c>
      <c r="G119" s="3" t="s">
        <v>1037</v>
      </c>
    </row>
    <row r="120" spans="1:7" x14ac:dyDescent="0.3">
      <c r="A120" s="1" t="s">
        <v>572</v>
      </c>
      <c r="B120" s="1">
        <v>391</v>
      </c>
      <c r="C120" s="1" t="s">
        <v>471</v>
      </c>
      <c r="D120" s="1" t="s">
        <v>674</v>
      </c>
      <c r="E120" s="1" t="s">
        <v>661</v>
      </c>
      <c r="F120" s="1" t="str">
        <f t="shared" si="1"/>
        <v>Sen</v>
      </c>
      <c r="G120" s="3" t="s">
        <v>1037</v>
      </c>
    </row>
    <row r="121" spans="1:7" x14ac:dyDescent="0.3">
      <c r="A121" s="1" t="s">
        <v>572</v>
      </c>
      <c r="B121" s="1">
        <v>392</v>
      </c>
      <c r="C121" s="1" t="s">
        <v>68</v>
      </c>
      <c r="D121" s="1" t="s">
        <v>34</v>
      </c>
      <c r="E121" s="1" t="s">
        <v>661</v>
      </c>
      <c r="F121" s="1" t="str">
        <f t="shared" si="1"/>
        <v>Sen</v>
      </c>
      <c r="G121" s="3" t="s">
        <v>1037</v>
      </c>
    </row>
    <row r="122" spans="1:7" x14ac:dyDescent="0.3">
      <c r="A122" s="1" t="s">
        <v>572</v>
      </c>
      <c r="B122" s="1">
        <v>399</v>
      </c>
      <c r="C122" s="1" t="s">
        <v>471</v>
      </c>
      <c r="D122" s="1" t="s">
        <v>675</v>
      </c>
      <c r="E122" s="1" t="s">
        <v>661</v>
      </c>
      <c r="F122" s="1" t="str">
        <f t="shared" si="1"/>
        <v>Sen</v>
      </c>
      <c r="G122" s="3" t="s">
        <v>1037</v>
      </c>
    </row>
    <row r="123" spans="1:7" x14ac:dyDescent="0.3">
      <c r="A123" s="1" t="s">
        <v>572</v>
      </c>
      <c r="B123" s="1">
        <v>403</v>
      </c>
      <c r="C123" s="1" t="s">
        <v>676</v>
      </c>
      <c r="D123" s="1" t="s">
        <v>677</v>
      </c>
      <c r="E123" s="1" t="s">
        <v>661</v>
      </c>
      <c r="F123" s="1" t="str">
        <f t="shared" si="1"/>
        <v>Sen</v>
      </c>
      <c r="G123" s="3" t="s">
        <v>1037</v>
      </c>
    </row>
    <row r="124" spans="1:7" x14ac:dyDescent="0.3">
      <c r="A124" s="1" t="s">
        <v>572</v>
      </c>
      <c r="B124" s="1">
        <v>406</v>
      </c>
      <c r="C124" s="1" t="s">
        <v>285</v>
      </c>
      <c r="D124" s="1" t="s">
        <v>678</v>
      </c>
      <c r="E124" s="1" t="s">
        <v>661</v>
      </c>
      <c r="F124" s="1" t="str">
        <f t="shared" si="1"/>
        <v>Sen</v>
      </c>
      <c r="G124" s="3" t="s">
        <v>1037</v>
      </c>
    </row>
    <row r="125" spans="1:7" x14ac:dyDescent="0.3">
      <c r="A125" s="1" t="s">
        <v>572</v>
      </c>
      <c r="B125" s="1">
        <v>408</v>
      </c>
      <c r="C125" s="1" t="s">
        <v>2</v>
      </c>
      <c r="D125" s="1" t="s">
        <v>679</v>
      </c>
      <c r="E125" s="1" t="s">
        <v>661</v>
      </c>
      <c r="F125" s="1" t="str">
        <f t="shared" si="1"/>
        <v>Sen</v>
      </c>
      <c r="G125" s="3" t="s">
        <v>1037</v>
      </c>
    </row>
    <row r="126" spans="1:7" x14ac:dyDescent="0.3">
      <c r="A126" s="1" t="s">
        <v>572</v>
      </c>
      <c r="B126" s="1">
        <v>411</v>
      </c>
      <c r="C126" s="1" t="s">
        <v>460</v>
      </c>
      <c r="D126" s="1" t="s">
        <v>532</v>
      </c>
      <c r="E126" s="1" t="s">
        <v>661</v>
      </c>
      <c r="F126" s="1" t="str">
        <f t="shared" si="1"/>
        <v>Sen</v>
      </c>
      <c r="G126" s="3" t="s">
        <v>1037</v>
      </c>
    </row>
    <row r="127" spans="1:7" x14ac:dyDescent="0.3">
      <c r="A127" s="1" t="s">
        <v>572</v>
      </c>
      <c r="B127" s="1">
        <v>356</v>
      </c>
      <c r="C127" s="1" t="s">
        <v>106</v>
      </c>
      <c r="D127" s="1" t="s">
        <v>38</v>
      </c>
      <c r="E127" s="1" t="s">
        <v>661</v>
      </c>
      <c r="F127" s="1" t="str">
        <f t="shared" si="1"/>
        <v>Sen</v>
      </c>
      <c r="G127" s="3" t="s">
        <v>1037</v>
      </c>
    </row>
    <row r="128" spans="1:7" x14ac:dyDescent="0.3">
      <c r="A128" s="1" t="s">
        <v>572</v>
      </c>
      <c r="B128" s="1">
        <v>372</v>
      </c>
      <c r="C128" s="1" t="s">
        <v>11</v>
      </c>
      <c r="D128" s="1" t="s">
        <v>497</v>
      </c>
      <c r="E128" s="1" t="s">
        <v>661</v>
      </c>
      <c r="F128" s="1" t="str">
        <f t="shared" si="1"/>
        <v>Sen</v>
      </c>
      <c r="G128" s="3" t="s">
        <v>1037</v>
      </c>
    </row>
    <row r="129" spans="1:7" x14ac:dyDescent="0.3">
      <c r="A129" s="1" t="s">
        <v>572</v>
      </c>
      <c r="B129" s="1">
        <v>387</v>
      </c>
      <c r="C129" s="1" t="s">
        <v>103</v>
      </c>
      <c r="D129" s="1" t="s">
        <v>680</v>
      </c>
      <c r="E129" s="1" t="s">
        <v>661</v>
      </c>
      <c r="F129" s="1" t="str">
        <f t="shared" si="1"/>
        <v>Sen</v>
      </c>
      <c r="G129" s="3" t="s">
        <v>1037</v>
      </c>
    </row>
    <row r="130" spans="1:7" x14ac:dyDescent="0.3">
      <c r="A130" s="1" t="s">
        <v>572</v>
      </c>
      <c r="B130" s="1">
        <v>450</v>
      </c>
      <c r="C130" s="1" t="s">
        <v>11</v>
      </c>
      <c r="D130" s="1" t="s">
        <v>681</v>
      </c>
      <c r="E130" s="1" t="s">
        <v>661</v>
      </c>
      <c r="F130" s="1" t="str">
        <f t="shared" si="1"/>
        <v>Sen</v>
      </c>
      <c r="G130" s="3" t="s">
        <v>1037</v>
      </c>
    </row>
    <row r="131" spans="1:7" x14ac:dyDescent="0.3">
      <c r="A131" s="1" t="s">
        <v>572</v>
      </c>
      <c r="B131" s="1">
        <v>363</v>
      </c>
      <c r="C131" s="1" t="s">
        <v>682</v>
      </c>
      <c r="D131" s="1" t="s">
        <v>152</v>
      </c>
      <c r="E131" s="1" t="s">
        <v>661</v>
      </c>
      <c r="F131" s="1" t="str">
        <f t="shared" ref="F131:F194" si="2">TRIM(LEFT(A131,3))</f>
        <v>Sen</v>
      </c>
      <c r="G131" s="3" t="s">
        <v>1037</v>
      </c>
    </row>
    <row r="132" spans="1:7" x14ac:dyDescent="0.3">
      <c r="A132" s="1" t="s">
        <v>572</v>
      </c>
      <c r="B132" s="1">
        <v>390</v>
      </c>
      <c r="C132" s="1" t="s">
        <v>183</v>
      </c>
      <c r="D132" s="1" t="s">
        <v>679</v>
      </c>
      <c r="E132" s="1" t="s">
        <v>661</v>
      </c>
      <c r="F132" s="1" t="str">
        <f t="shared" si="2"/>
        <v>Sen</v>
      </c>
      <c r="G132" s="3" t="s">
        <v>1037</v>
      </c>
    </row>
    <row r="133" spans="1:7" x14ac:dyDescent="0.3">
      <c r="A133" s="1" t="s">
        <v>572</v>
      </c>
      <c r="B133" s="1">
        <v>318</v>
      </c>
      <c r="C133" s="1" t="s">
        <v>191</v>
      </c>
      <c r="D133" s="1" t="s">
        <v>505</v>
      </c>
      <c r="E133" s="1" t="s">
        <v>506</v>
      </c>
      <c r="F133" s="1" t="str">
        <f t="shared" si="2"/>
        <v>Sen</v>
      </c>
      <c r="G133" s="3" t="s">
        <v>1037</v>
      </c>
    </row>
    <row r="134" spans="1:7" x14ac:dyDescent="0.3">
      <c r="A134" s="1" t="s">
        <v>572</v>
      </c>
      <c r="B134" s="1">
        <v>407</v>
      </c>
      <c r="C134" s="1" t="s">
        <v>78</v>
      </c>
      <c r="D134" s="1" t="s">
        <v>20</v>
      </c>
      <c r="E134" s="1" t="s">
        <v>206</v>
      </c>
      <c r="F134" s="1" t="str">
        <f t="shared" si="2"/>
        <v>Sen</v>
      </c>
      <c r="G134" s="3" t="s">
        <v>1037</v>
      </c>
    </row>
    <row r="135" spans="1:7" x14ac:dyDescent="0.3">
      <c r="A135" s="1" t="s">
        <v>572</v>
      </c>
      <c r="B135" s="1">
        <v>316</v>
      </c>
      <c r="C135" s="1" t="s">
        <v>69</v>
      </c>
      <c r="D135" s="1" t="s">
        <v>507</v>
      </c>
      <c r="E135" s="1" t="s">
        <v>206</v>
      </c>
      <c r="F135" s="1" t="str">
        <f t="shared" si="2"/>
        <v>Sen</v>
      </c>
      <c r="G135" s="3" t="s">
        <v>1037</v>
      </c>
    </row>
    <row r="136" spans="1:7" x14ac:dyDescent="0.3">
      <c r="A136" s="1" t="s">
        <v>572</v>
      </c>
      <c r="B136" s="1">
        <v>320</v>
      </c>
      <c r="C136" s="1" t="s">
        <v>174</v>
      </c>
      <c r="D136" s="1" t="s">
        <v>58</v>
      </c>
      <c r="E136" s="1" t="s">
        <v>206</v>
      </c>
      <c r="F136" s="1" t="str">
        <f t="shared" si="2"/>
        <v>Sen</v>
      </c>
      <c r="G136" s="3" t="s">
        <v>1037</v>
      </c>
    </row>
    <row r="137" spans="1:7" x14ac:dyDescent="0.3">
      <c r="A137" s="1" t="s">
        <v>572</v>
      </c>
      <c r="B137" s="1">
        <v>322</v>
      </c>
      <c r="C137" s="1" t="s">
        <v>174</v>
      </c>
      <c r="D137" s="1" t="s">
        <v>683</v>
      </c>
      <c r="E137" s="1" t="s">
        <v>206</v>
      </c>
      <c r="F137" s="1" t="str">
        <f t="shared" si="2"/>
        <v>Sen</v>
      </c>
      <c r="G137" s="3" t="s">
        <v>1037</v>
      </c>
    </row>
    <row r="138" spans="1:7" x14ac:dyDescent="0.3">
      <c r="A138" s="1" t="s">
        <v>572</v>
      </c>
      <c r="B138" s="1">
        <v>323</v>
      </c>
      <c r="C138" s="1" t="s">
        <v>70</v>
      </c>
      <c r="D138" s="1" t="s">
        <v>196</v>
      </c>
      <c r="E138" s="1" t="s">
        <v>206</v>
      </c>
      <c r="F138" s="1" t="str">
        <f t="shared" si="2"/>
        <v>Sen</v>
      </c>
      <c r="G138" s="3" t="s">
        <v>1037</v>
      </c>
    </row>
    <row r="139" spans="1:7" x14ac:dyDescent="0.3">
      <c r="A139" s="1" t="s">
        <v>572</v>
      </c>
      <c r="B139" s="1">
        <v>327</v>
      </c>
      <c r="C139" s="1" t="s">
        <v>684</v>
      </c>
      <c r="D139" s="1" t="s">
        <v>685</v>
      </c>
      <c r="E139" s="1" t="s">
        <v>206</v>
      </c>
      <c r="F139" s="1" t="str">
        <f t="shared" si="2"/>
        <v>Sen</v>
      </c>
      <c r="G139" s="3" t="s">
        <v>1037</v>
      </c>
    </row>
    <row r="140" spans="1:7" x14ac:dyDescent="0.3">
      <c r="A140" s="1" t="s">
        <v>572</v>
      </c>
      <c r="B140" s="1">
        <v>333</v>
      </c>
      <c r="C140" s="1" t="s">
        <v>686</v>
      </c>
      <c r="D140" s="1" t="s">
        <v>687</v>
      </c>
      <c r="E140" s="1" t="s">
        <v>206</v>
      </c>
      <c r="F140" s="1" t="str">
        <f t="shared" si="2"/>
        <v>Sen</v>
      </c>
      <c r="G140" s="3" t="s">
        <v>1037</v>
      </c>
    </row>
    <row r="141" spans="1:7" x14ac:dyDescent="0.3">
      <c r="A141" s="1" t="s">
        <v>572</v>
      </c>
      <c r="B141" s="1">
        <v>355</v>
      </c>
      <c r="C141" s="1" t="s">
        <v>508</v>
      </c>
      <c r="D141" s="1" t="s">
        <v>473</v>
      </c>
      <c r="E141" s="1" t="s">
        <v>206</v>
      </c>
      <c r="F141" s="1" t="str">
        <f t="shared" si="2"/>
        <v>Sen</v>
      </c>
      <c r="G141" s="3" t="s">
        <v>1037</v>
      </c>
    </row>
    <row r="142" spans="1:7" x14ac:dyDescent="0.3">
      <c r="A142" s="1" t="s">
        <v>572</v>
      </c>
      <c r="B142" s="1">
        <v>362</v>
      </c>
      <c r="C142" s="1" t="s">
        <v>283</v>
      </c>
      <c r="D142" s="1" t="s">
        <v>3</v>
      </c>
      <c r="E142" s="1" t="s">
        <v>206</v>
      </c>
      <c r="F142" s="1" t="str">
        <f t="shared" si="2"/>
        <v>Sen</v>
      </c>
      <c r="G142" s="3" t="s">
        <v>1037</v>
      </c>
    </row>
    <row r="143" spans="1:7" x14ac:dyDescent="0.3">
      <c r="A143" s="1" t="s">
        <v>572</v>
      </c>
      <c r="B143" s="1">
        <v>366</v>
      </c>
      <c r="C143" s="1" t="s">
        <v>16</v>
      </c>
      <c r="D143" s="1" t="s">
        <v>509</v>
      </c>
      <c r="E143" s="1" t="s">
        <v>206</v>
      </c>
      <c r="F143" s="1" t="str">
        <f t="shared" si="2"/>
        <v>Sen</v>
      </c>
      <c r="G143" s="3" t="s">
        <v>1037</v>
      </c>
    </row>
    <row r="144" spans="1:7" x14ac:dyDescent="0.3">
      <c r="A144" s="1" t="s">
        <v>572</v>
      </c>
      <c r="B144" s="1">
        <v>370</v>
      </c>
      <c r="C144" s="1" t="s">
        <v>494</v>
      </c>
      <c r="D144" s="1" t="s">
        <v>688</v>
      </c>
      <c r="E144" s="1" t="s">
        <v>206</v>
      </c>
      <c r="F144" s="1" t="str">
        <f t="shared" si="2"/>
        <v>Sen</v>
      </c>
      <c r="G144" s="3" t="s">
        <v>1037</v>
      </c>
    </row>
    <row r="145" spans="1:8" x14ac:dyDescent="0.3">
      <c r="A145" s="1" t="s">
        <v>572</v>
      </c>
      <c r="B145" s="1">
        <v>393</v>
      </c>
      <c r="C145" s="1" t="s">
        <v>55</v>
      </c>
      <c r="D145" s="1" t="s">
        <v>689</v>
      </c>
      <c r="E145" s="1" t="s">
        <v>206</v>
      </c>
      <c r="F145" s="1" t="str">
        <f t="shared" si="2"/>
        <v>Sen</v>
      </c>
      <c r="G145" s="3" t="s">
        <v>1037</v>
      </c>
    </row>
    <row r="146" spans="1:8" x14ac:dyDescent="0.3">
      <c r="A146" s="1" t="s">
        <v>572</v>
      </c>
      <c r="B146" s="1">
        <v>402</v>
      </c>
      <c r="C146" s="1" t="s">
        <v>690</v>
      </c>
      <c r="D146" s="1" t="s">
        <v>691</v>
      </c>
      <c r="E146" s="1" t="s">
        <v>206</v>
      </c>
      <c r="F146" s="1" t="str">
        <f t="shared" si="2"/>
        <v>Sen</v>
      </c>
      <c r="G146" s="3" t="s">
        <v>1037</v>
      </c>
    </row>
    <row r="147" spans="1:8" x14ac:dyDescent="0.3">
      <c r="A147" s="1" t="s">
        <v>572</v>
      </c>
      <c r="B147" s="1">
        <v>420</v>
      </c>
      <c r="C147" s="1" t="s">
        <v>649</v>
      </c>
      <c r="D147" s="1" t="s">
        <v>662</v>
      </c>
      <c r="E147" s="1" t="s">
        <v>206</v>
      </c>
      <c r="F147" s="1" t="str">
        <f t="shared" si="2"/>
        <v>Sen</v>
      </c>
      <c r="G147" s="3" t="s">
        <v>1037</v>
      </c>
    </row>
    <row r="148" spans="1:8" x14ac:dyDescent="0.3">
      <c r="A148" s="1" t="s">
        <v>572</v>
      </c>
      <c r="B148" s="1">
        <v>443</v>
      </c>
      <c r="C148" s="1" t="s">
        <v>692</v>
      </c>
      <c r="D148" s="1" t="s">
        <v>693</v>
      </c>
      <c r="E148" s="1" t="s">
        <v>206</v>
      </c>
      <c r="F148" s="1" t="str">
        <f t="shared" si="2"/>
        <v>Sen</v>
      </c>
      <c r="G148" s="3" t="s">
        <v>1037</v>
      </c>
    </row>
    <row r="149" spans="1:8" x14ac:dyDescent="0.3">
      <c r="A149" s="1" t="s">
        <v>572</v>
      </c>
      <c r="B149" s="1">
        <v>365</v>
      </c>
      <c r="C149" s="1" t="s">
        <v>188</v>
      </c>
      <c r="D149" s="1" t="s">
        <v>694</v>
      </c>
      <c r="E149" s="1" t="s">
        <v>695</v>
      </c>
      <c r="F149" s="1" t="str">
        <f t="shared" si="2"/>
        <v>Sen</v>
      </c>
      <c r="G149" s="3" t="s">
        <v>1037</v>
      </c>
      <c r="H149" s="1" t="s">
        <v>696</v>
      </c>
    </row>
    <row r="150" spans="1:8" x14ac:dyDescent="0.3">
      <c r="A150" s="1" t="s">
        <v>572</v>
      </c>
      <c r="B150" s="1">
        <v>321</v>
      </c>
      <c r="C150" s="1" t="s">
        <v>697</v>
      </c>
      <c r="D150" s="1" t="s">
        <v>110</v>
      </c>
      <c r="E150" s="1" t="s">
        <v>698</v>
      </c>
      <c r="F150" s="1" t="str">
        <f t="shared" si="2"/>
        <v>Sen</v>
      </c>
      <c r="G150" s="3" t="s">
        <v>1037</v>
      </c>
      <c r="H150" s="1" t="s">
        <v>699</v>
      </c>
    </row>
    <row r="151" spans="1:8" x14ac:dyDescent="0.3">
      <c r="A151" s="1" t="s">
        <v>572</v>
      </c>
      <c r="B151" s="1">
        <v>461</v>
      </c>
      <c r="C151" s="1" t="s">
        <v>550</v>
      </c>
      <c r="D151" s="1" t="s">
        <v>486</v>
      </c>
      <c r="E151" s="1" t="s">
        <v>207</v>
      </c>
      <c r="F151" s="1" t="str">
        <f t="shared" si="2"/>
        <v>Sen</v>
      </c>
      <c r="G151" s="3" t="s">
        <v>1037</v>
      </c>
    </row>
    <row r="152" spans="1:8" x14ac:dyDescent="0.3">
      <c r="A152" s="1" t="s">
        <v>700</v>
      </c>
      <c r="B152" s="1">
        <v>490</v>
      </c>
      <c r="C152" s="1" t="s">
        <v>701</v>
      </c>
      <c r="D152" s="1" t="s">
        <v>702</v>
      </c>
      <c r="E152" s="42" t="s">
        <v>483</v>
      </c>
      <c r="F152" s="1" t="str">
        <f t="shared" si="2"/>
        <v>Sen</v>
      </c>
      <c r="G152" s="3" t="s">
        <v>1038</v>
      </c>
    </row>
    <row r="153" spans="1:8" x14ac:dyDescent="0.3">
      <c r="A153" s="1" t="s">
        <v>700</v>
      </c>
      <c r="B153" s="1">
        <v>480</v>
      </c>
      <c r="C153" s="1" t="s">
        <v>49</v>
      </c>
      <c r="D153" s="1" t="s">
        <v>463</v>
      </c>
      <c r="E153" s="42" t="s">
        <v>483</v>
      </c>
      <c r="F153" s="1" t="str">
        <f t="shared" si="2"/>
        <v>Sen</v>
      </c>
      <c r="G153" s="3" t="s">
        <v>1038</v>
      </c>
    </row>
    <row r="154" spans="1:8" x14ac:dyDescent="0.3">
      <c r="A154" s="1" t="s">
        <v>700</v>
      </c>
      <c r="B154" s="1">
        <v>522</v>
      </c>
      <c r="C154" s="1" t="s">
        <v>703</v>
      </c>
      <c r="D154" s="1" t="s">
        <v>618</v>
      </c>
      <c r="E154" s="42" t="s">
        <v>483</v>
      </c>
      <c r="F154" s="1" t="str">
        <f t="shared" si="2"/>
        <v>Sen</v>
      </c>
      <c r="G154" s="3" t="s">
        <v>1038</v>
      </c>
    </row>
    <row r="155" spans="1:8" x14ac:dyDescent="0.3">
      <c r="A155" s="1" t="s">
        <v>700</v>
      </c>
      <c r="B155" s="1">
        <v>510</v>
      </c>
      <c r="C155" s="1" t="s">
        <v>704</v>
      </c>
      <c r="D155" s="1" t="s">
        <v>705</v>
      </c>
      <c r="E155" s="1" t="s">
        <v>201</v>
      </c>
      <c r="F155" s="1" t="str">
        <f t="shared" si="2"/>
        <v>Sen</v>
      </c>
      <c r="G155" s="3" t="s">
        <v>1038</v>
      </c>
    </row>
    <row r="156" spans="1:8" x14ac:dyDescent="0.3">
      <c r="A156" s="1" t="s">
        <v>700</v>
      </c>
      <c r="B156" s="1">
        <v>479</v>
      </c>
      <c r="C156" s="1" t="s">
        <v>704</v>
      </c>
      <c r="D156" s="1" t="s">
        <v>705</v>
      </c>
      <c r="E156" s="1" t="s">
        <v>201</v>
      </c>
      <c r="F156" s="1" t="str">
        <f t="shared" si="2"/>
        <v>Sen</v>
      </c>
      <c r="G156" s="3" t="s">
        <v>1038</v>
      </c>
    </row>
    <row r="157" spans="1:8" x14ac:dyDescent="0.3">
      <c r="A157" s="1" t="s">
        <v>700</v>
      </c>
      <c r="B157" s="1">
        <v>506</v>
      </c>
      <c r="C157" s="1" t="s">
        <v>535</v>
      </c>
      <c r="D157" s="1" t="s">
        <v>706</v>
      </c>
      <c r="E157" s="1" t="s">
        <v>201</v>
      </c>
      <c r="F157" s="1" t="str">
        <f t="shared" si="2"/>
        <v>Sen</v>
      </c>
      <c r="G157" s="3" t="s">
        <v>1038</v>
      </c>
    </row>
    <row r="158" spans="1:8" x14ac:dyDescent="0.3">
      <c r="A158" s="1" t="s">
        <v>700</v>
      </c>
      <c r="B158" s="1">
        <v>507</v>
      </c>
      <c r="C158" s="1" t="s">
        <v>707</v>
      </c>
      <c r="D158" s="1" t="s">
        <v>708</v>
      </c>
      <c r="E158" s="1" t="s">
        <v>201</v>
      </c>
      <c r="F158" s="1" t="str">
        <f t="shared" si="2"/>
        <v>Sen</v>
      </c>
      <c r="G158" s="3" t="s">
        <v>1038</v>
      </c>
    </row>
    <row r="159" spans="1:8" x14ac:dyDescent="0.3">
      <c r="A159" s="1" t="s">
        <v>700</v>
      </c>
      <c r="B159" s="1">
        <v>508</v>
      </c>
      <c r="C159" s="1" t="s">
        <v>234</v>
      </c>
      <c r="D159" s="1" t="s">
        <v>709</v>
      </c>
      <c r="E159" s="1" t="s">
        <v>201</v>
      </c>
      <c r="F159" s="1" t="str">
        <f t="shared" si="2"/>
        <v>Sen</v>
      </c>
      <c r="G159" s="3" t="s">
        <v>1038</v>
      </c>
    </row>
    <row r="160" spans="1:8" x14ac:dyDescent="0.3">
      <c r="A160" s="1" t="s">
        <v>700</v>
      </c>
      <c r="B160" s="1">
        <v>509</v>
      </c>
      <c r="C160" s="1" t="s">
        <v>710</v>
      </c>
      <c r="D160" s="1" t="s">
        <v>711</v>
      </c>
      <c r="E160" s="1" t="s">
        <v>201</v>
      </c>
      <c r="F160" s="1" t="str">
        <f t="shared" si="2"/>
        <v>Sen</v>
      </c>
      <c r="G160" s="3" t="s">
        <v>1038</v>
      </c>
    </row>
    <row r="161" spans="1:7" x14ac:dyDescent="0.3">
      <c r="A161" s="1" t="s">
        <v>700</v>
      </c>
      <c r="B161" s="1">
        <v>511</v>
      </c>
      <c r="C161" s="1" t="s">
        <v>712</v>
      </c>
      <c r="D161" s="1" t="s">
        <v>713</v>
      </c>
      <c r="E161" s="1" t="s">
        <v>201</v>
      </c>
      <c r="F161" s="1" t="str">
        <f t="shared" si="2"/>
        <v>Sen</v>
      </c>
      <c r="G161" s="3" t="s">
        <v>1038</v>
      </c>
    </row>
    <row r="162" spans="1:7" x14ac:dyDescent="0.3">
      <c r="A162" s="1" t="s">
        <v>700</v>
      </c>
      <c r="B162" s="1">
        <v>512</v>
      </c>
      <c r="C162" s="1" t="s">
        <v>167</v>
      </c>
      <c r="D162" s="1" t="s">
        <v>714</v>
      </c>
      <c r="E162" s="1" t="s">
        <v>201</v>
      </c>
      <c r="F162" s="1" t="str">
        <f t="shared" si="2"/>
        <v>Sen</v>
      </c>
      <c r="G162" s="3" t="s">
        <v>1038</v>
      </c>
    </row>
    <row r="163" spans="1:7" x14ac:dyDescent="0.3">
      <c r="A163" s="1" t="s">
        <v>700</v>
      </c>
      <c r="B163" s="1">
        <v>483</v>
      </c>
      <c r="C163" s="1" t="s">
        <v>715</v>
      </c>
      <c r="D163" s="1" t="s">
        <v>716</v>
      </c>
      <c r="E163" s="1" t="s">
        <v>202</v>
      </c>
      <c r="F163" s="1" t="str">
        <f t="shared" si="2"/>
        <v>Sen</v>
      </c>
      <c r="G163" s="3" t="s">
        <v>1038</v>
      </c>
    </row>
    <row r="164" spans="1:7" x14ac:dyDescent="0.3">
      <c r="A164" s="1" t="s">
        <v>700</v>
      </c>
      <c r="B164" s="1">
        <v>491</v>
      </c>
      <c r="C164" s="1" t="s">
        <v>166</v>
      </c>
      <c r="D164" s="1" t="s">
        <v>267</v>
      </c>
      <c r="E164" s="1" t="s">
        <v>202</v>
      </c>
      <c r="F164" s="1" t="str">
        <f t="shared" si="2"/>
        <v>Sen</v>
      </c>
      <c r="G164" s="3" t="s">
        <v>1038</v>
      </c>
    </row>
    <row r="165" spans="1:7" x14ac:dyDescent="0.3">
      <c r="A165" s="1" t="s">
        <v>700</v>
      </c>
      <c r="B165" s="1">
        <v>493</v>
      </c>
      <c r="C165" s="1" t="s">
        <v>133</v>
      </c>
      <c r="D165" s="1" t="s">
        <v>717</v>
      </c>
      <c r="E165" s="1" t="s">
        <v>202</v>
      </c>
      <c r="F165" s="1" t="str">
        <f t="shared" si="2"/>
        <v>Sen</v>
      </c>
      <c r="G165" s="3" t="s">
        <v>1038</v>
      </c>
    </row>
    <row r="166" spans="1:7" x14ac:dyDescent="0.3">
      <c r="A166" s="1" t="s">
        <v>700</v>
      </c>
      <c r="B166" s="1">
        <v>532</v>
      </c>
      <c r="C166" s="1" t="s">
        <v>47</v>
      </c>
      <c r="D166" s="1" t="s">
        <v>132</v>
      </c>
      <c r="E166" s="1" t="s">
        <v>202</v>
      </c>
      <c r="F166" s="1" t="str">
        <f t="shared" si="2"/>
        <v>Sen</v>
      </c>
      <c r="G166" s="3" t="s">
        <v>1038</v>
      </c>
    </row>
    <row r="167" spans="1:7" x14ac:dyDescent="0.3">
      <c r="A167" s="1" t="s">
        <v>700</v>
      </c>
      <c r="B167" s="1">
        <v>535</v>
      </c>
      <c r="C167" s="1" t="s">
        <v>47</v>
      </c>
      <c r="D167" s="1" t="s">
        <v>718</v>
      </c>
      <c r="E167" s="1" t="s">
        <v>202</v>
      </c>
      <c r="F167" s="1" t="str">
        <f t="shared" si="2"/>
        <v>Sen</v>
      </c>
      <c r="G167" s="3" t="s">
        <v>1038</v>
      </c>
    </row>
    <row r="168" spans="1:7" x14ac:dyDescent="0.3">
      <c r="A168" s="1" t="s">
        <v>700</v>
      </c>
      <c r="B168" s="1">
        <v>494</v>
      </c>
      <c r="C168" s="1" t="s">
        <v>533</v>
      </c>
      <c r="D168" s="1" t="s">
        <v>534</v>
      </c>
      <c r="E168" s="1" t="s">
        <v>202</v>
      </c>
      <c r="F168" s="1" t="str">
        <f t="shared" si="2"/>
        <v>Sen</v>
      </c>
      <c r="G168" s="3" t="s">
        <v>1038</v>
      </c>
    </row>
    <row r="169" spans="1:7" x14ac:dyDescent="0.3">
      <c r="A169" s="1" t="s">
        <v>700</v>
      </c>
      <c r="B169" s="1">
        <v>469</v>
      </c>
      <c r="C169" s="1" t="s">
        <v>719</v>
      </c>
      <c r="D169" s="1" t="s">
        <v>613</v>
      </c>
      <c r="E169" s="1" t="s">
        <v>614</v>
      </c>
      <c r="F169" s="1" t="str">
        <f t="shared" si="2"/>
        <v>Sen</v>
      </c>
      <c r="G169" s="3" t="s">
        <v>1038</v>
      </c>
    </row>
    <row r="170" spans="1:7" x14ac:dyDescent="0.3">
      <c r="A170" s="1" t="s">
        <v>700</v>
      </c>
      <c r="B170" s="1">
        <v>539</v>
      </c>
      <c r="C170" s="1" t="s">
        <v>720</v>
      </c>
      <c r="D170" s="1" t="s">
        <v>721</v>
      </c>
      <c r="E170" s="1" t="s">
        <v>614</v>
      </c>
      <c r="F170" s="1" t="str">
        <f t="shared" si="2"/>
        <v>Sen</v>
      </c>
      <c r="G170" s="3" t="s">
        <v>1038</v>
      </c>
    </row>
    <row r="171" spans="1:7" x14ac:dyDescent="0.3">
      <c r="A171" s="1" t="s">
        <v>700</v>
      </c>
      <c r="B171" s="1">
        <v>528</v>
      </c>
      <c r="C171" s="1" t="s">
        <v>722</v>
      </c>
      <c r="D171" s="1" t="s">
        <v>620</v>
      </c>
      <c r="E171" s="42" t="s">
        <v>203</v>
      </c>
      <c r="F171" s="1" t="str">
        <f t="shared" si="2"/>
        <v>Sen</v>
      </c>
      <c r="G171" s="3" t="s">
        <v>1038</v>
      </c>
    </row>
    <row r="172" spans="1:7" x14ac:dyDescent="0.3">
      <c r="A172" s="1" t="s">
        <v>700</v>
      </c>
      <c r="B172" s="1">
        <v>465</v>
      </c>
      <c r="C172" s="1" t="s">
        <v>525</v>
      </c>
      <c r="D172" s="1" t="s">
        <v>526</v>
      </c>
      <c r="E172" s="42" t="s">
        <v>203</v>
      </c>
      <c r="F172" s="1" t="str">
        <f t="shared" si="2"/>
        <v>Sen</v>
      </c>
      <c r="G172" s="3" t="s">
        <v>1038</v>
      </c>
    </row>
    <row r="173" spans="1:7" x14ac:dyDescent="0.3">
      <c r="A173" s="1" t="s">
        <v>700</v>
      </c>
      <c r="B173" s="1">
        <v>518</v>
      </c>
      <c r="C173" s="1" t="s">
        <v>131</v>
      </c>
      <c r="D173" s="1" t="s">
        <v>38</v>
      </c>
      <c r="E173" s="1" t="s">
        <v>492</v>
      </c>
      <c r="F173" s="1" t="str">
        <f t="shared" si="2"/>
        <v>Sen</v>
      </c>
      <c r="G173" s="3" t="s">
        <v>1038</v>
      </c>
    </row>
    <row r="174" spans="1:7" x14ac:dyDescent="0.3">
      <c r="A174" s="1" t="s">
        <v>700</v>
      </c>
      <c r="B174" s="1">
        <v>486</v>
      </c>
      <c r="C174" s="1" t="s">
        <v>723</v>
      </c>
      <c r="D174" s="1" t="s">
        <v>516</v>
      </c>
      <c r="E174" s="1" t="s">
        <v>217</v>
      </c>
      <c r="F174" s="1" t="str">
        <f t="shared" si="2"/>
        <v>Sen</v>
      </c>
      <c r="G174" s="3" t="s">
        <v>1038</v>
      </c>
    </row>
    <row r="175" spans="1:7" x14ac:dyDescent="0.3">
      <c r="A175" s="1" t="s">
        <v>700</v>
      </c>
      <c r="B175" s="1">
        <v>516</v>
      </c>
      <c r="C175" s="1" t="s">
        <v>272</v>
      </c>
      <c r="D175" s="1" t="s">
        <v>64</v>
      </c>
      <c r="E175" s="1" t="s">
        <v>217</v>
      </c>
      <c r="F175" s="1" t="str">
        <f t="shared" si="2"/>
        <v>Sen</v>
      </c>
      <c r="G175" s="3" t="s">
        <v>1038</v>
      </c>
    </row>
    <row r="176" spans="1:7" x14ac:dyDescent="0.3">
      <c r="A176" s="1" t="s">
        <v>700</v>
      </c>
      <c r="B176" s="1">
        <v>485</v>
      </c>
      <c r="C176" s="1" t="s">
        <v>724</v>
      </c>
      <c r="D176" s="1" t="s">
        <v>725</v>
      </c>
      <c r="E176" s="1" t="s">
        <v>496</v>
      </c>
      <c r="F176" s="1" t="str">
        <f t="shared" si="2"/>
        <v>Sen</v>
      </c>
      <c r="G176" s="3" t="s">
        <v>1038</v>
      </c>
    </row>
    <row r="177" spans="1:8" x14ac:dyDescent="0.3">
      <c r="A177" s="1" t="s">
        <v>700</v>
      </c>
      <c r="B177" s="1">
        <v>487</v>
      </c>
      <c r="C177" s="1" t="s">
        <v>726</v>
      </c>
      <c r="D177" s="1" t="s">
        <v>727</v>
      </c>
      <c r="E177" s="1" t="s">
        <v>496</v>
      </c>
      <c r="F177" s="1" t="str">
        <f t="shared" si="2"/>
        <v>Sen</v>
      </c>
      <c r="G177" s="3" t="s">
        <v>1038</v>
      </c>
    </row>
    <row r="178" spans="1:8" x14ac:dyDescent="0.3">
      <c r="A178" s="1" t="s">
        <v>700</v>
      </c>
      <c r="B178" s="1">
        <v>488</v>
      </c>
      <c r="C178" s="1" t="s">
        <v>728</v>
      </c>
      <c r="D178" s="1" t="s">
        <v>636</v>
      </c>
      <c r="E178" s="1" t="s">
        <v>496</v>
      </c>
      <c r="F178" s="1" t="str">
        <f t="shared" si="2"/>
        <v>Sen</v>
      </c>
      <c r="G178" s="3" t="s">
        <v>1038</v>
      </c>
    </row>
    <row r="179" spans="1:8" x14ac:dyDescent="0.3">
      <c r="A179" s="1" t="s">
        <v>700</v>
      </c>
      <c r="B179" s="1">
        <v>496</v>
      </c>
      <c r="C179" s="1" t="s">
        <v>729</v>
      </c>
      <c r="D179" s="1" t="s">
        <v>38</v>
      </c>
      <c r="E179" s="1" t="s">
        <v>496</v>
      </c>
      <c r="F179" s="1" t="str">
        <f t="shared" si="2"/>
        <v>Sen</v>
      </c>
      <c r="G179" s="3" t="s">
        <v>1038</v>
      </c>
    </row>
    <row r="180" spans="1:8" x14ac:dyDescent="0.3">
      <c r="A180" s="1" t="s">
        <v>700</v>
      </c>
      <c r="B180" s="1">
        <v>525</v>
      </c>
      <c r="C180" s="1" t="s">
        <v>160</v>
      </c>
      <c r="D180" s="1" t="s">
        <v>638</v>
      </c>
      <c r="E180" s="1" t="s">
        <v>496</v>
      </c>
      <c r="F180" s="1" t="str">
        <f t="shared" si="2"/>
        <v>Sen</v>
      </c>
      <c r="G180" s="3" t="s">
        <v>1038</v>
      </c>
    </row>
    <row r="181" spans="1:8" x14ac:dyDescent="0.3">
      <c r="A181" s="1" t="s">
        <v>700</v>
      </c>
      <c r="B181" s="1">
        <v>474</v>
      </c>
      <c r="C181" s="1" t="s">
        <v>168</v>
      </c>
      <c r="D181" s="1" t="s">
        <v>730</v>
      </c>
      <c r="E181" s="1" t="s">
        <v>496</v>
      </c>
      <c r="F181" s="1" t="str">
        <f t="shared" si="2"/>
        <v>Sen</v>
      </c>
      <c r="G181" s="3" t="s">
        <v>1038</v>
      </c>
    </row>
    <row r="182" spans="1:8" x14ac:dyDescent="0.3">
      <c r="A182" s="1" t="s">
        <v>700</v>
      </c>
      <c r="B182" s="1">
        <v>475</v>
      </c>
      <c r="C182" s="1" t="s">
        <v>731</v>
      </c>
      <c r="D182" s="1" t="s">
        <v>732</v>
      </c>
      <c r="E182" s="1" t="s">
        <v>496</v>
      </c>
      <c r="F182" s="1" t="str">
        <f t="shared" si="2"/>
        <v>Sen</v>
      </c>
      <c r="G182" s="3" t="s">
        <v>1038</v>
      </c>
    </row>
    <row r="183" spans="1:8" x14ac:dyDescent="0.3">
      <c r="A183" s="1" t="s">
        <v>700</v>
      </c>
      <c r="B183" s="1">
        <v>500</v>
      </c>
      <c r="C183" s="1" t="s">
        <v>733</v>
      </c>
      <c r="D183" s="1" t="s">
        <v>734</v>
      </c>
      <c r="E183" s="1" t="s">
        <v>496</v>
      </c>
      <c r="F183" s="1" t="str">
        <f t="shared" si="2"/>
        <v>Sen</v>
      </c>
      <c r="G183" s="3" t="s">
        <v>1038</v>
      </c>
    </row>
    <row r="184" spans="1:8" x14ac:dyDescent="0.3">
      <c r="A184" s="1" t="s">
        <v>700</v>
      </c>
      <c r="B184" s="1">
        <v>530</v>
      </c>
      <c r="C184" s="1" t="s">
        <v>735</v>
      </c>
      <c r="D184" s="1" t="s">
        <v>736</v>
      </c>
      <c r="E184" s="1" t="s">
        <v>641</v>
      </c>
      <c r="F184" s="1" t="str">
        <f t="shared" si="2"/>
        <v>Sen</v>
      </c>
      <c r="G184" s="3" t="s">
        <v>1038</v>
      </c>
    </row>
    <row r="185" spans="1:8" x14ac:dyDescent="0.3">
      <c r="A185" s="1" t="s">
        <v>700</v>
      </c>
      <c r="B185" s="1">
        <v>315</v>
      </c>
      <c r="C185" s="1" t="s">
        <v>159</v>
      </c>
      <c r="D185" s="1" t="s">
        <v>170</v>
      </c>
      <c r="E185" s="1" t="s">
        <v>210</v>
      </c>
      <c r="F185" s="1" t="str">
        <f t="shared" si="2"/>
        <v>Sen</v>
      </c>
      <c r="G185" s="3" t="s">
        <v>1038</v>
      </c>
      <c r="H185" s="1"/>
    </row>
    <row r="186" spans="1:8" x14ac:dyDescent="0.3">
      <c r="A186" s="1" t="s">
        <v>700</v>
      </c>
      <c r="B186" s="1">
        <v>489</v>
      </c>
      <c r="C186" s="1" t="s">
        <v>162</v>
      </c>
      <c r="D186" s="1" t="s">
        <v>737</v>
      </c>
      <c r="E186" s="1" t="s">
        <v>210</v>
      </c>
      <c r="F186" s="1" t="str">
        <f t="shared" si="2"/>
        <v>Sen</v>
      </c>
      <c r="G186" s="3" t="s">
        <v>1038</v>
      </c>
    </row>
    <row r="187" spans="1:8" x14ac:dyDescent="0.3">
      <c r="A187" s="1" t="s">
        <v>700</v>
      </c>
      <c r="B187" s="1">
        <v>527</v>
      </c>
      <c r="C187" s="1" t="s">
        <v>160</v>
      </c>
      <c r="D187" s="1" t="s">
        <v>738</v>
      </c>
      <c r="E187" s="1" t="s">
        <v>210</v>
      </c>
      <c r="F187" s="1" t="str">
        <f t="shared" si="2"/>
        <v>Sen</v>
      </c>
      <c r="G187" s="3" t="s">
        <v>1038</v>
      </c>
    </row>
    <row r="188" spans="1:8" x14ac:dyDescent="0.3">
      <c r="A188" s="1" t="s">
        <v>700</v>
      </c>
      <c r="B188" s="1">
        <v>538</v>
      </c>
      <c r="C188" s="1" t="s">
        <v>273</v>
      </c>
      <c r="D188" s="1" t="s">
        <v>739</v>
      </c>
      <c r="E188" s="1" t="s">
        <v>210</v>
      </c>
      <c r="F188" s="1" t="str">
        <f t="shared" si="2"/>
        <v>Sen</v>
      </c>
      <c r="G188" s="3" t="s">
        <v>1038</v>
      </c>
    </row>
    <row r="189" spans="1:8" x14ac:dyDescent="0.3">
      <c r="A189" s="1" t="s">
        <v>700</v>
      </c>
      <c r="B189" s="1">
        <v>499</v>
      </c>
      <c r="C189" s="1" t="s">
        <v>740</v>
      </c>
      <c r="D189" s="1" t="s">
        <v>741</v>
      </c>
      <c r="E189" s="1" t="s">
        <v>210</v>
      </c>
      <c r="F189" s="1" t="str">
        <f t="shared" si="2"/>
        <v>Sen</v>
      </c>
      <c r="G189" s="3" t="s">
        <v>1038</v>
      </c>
    </row>
    <row r="190" spans="1:8" x14ac:dyDescent="0.3">
      <c r="A190" s="1" t="s">
        <v>700</v>
      </c>
      <c r="B190" s="1">
        <v>497</v>
      </c>
      <c r="C190" s="1" t="s">
        <v>43</v>
      </c>
      <c r="D190" s="1" t="s">
        <v>161</v>
      </c>
      <c r="E190" s="1" t="s">
        <v>498</v>
      </c>
      <c r="F190" s="1" t="str">
        <f t="shared" si="2"/>
        <v>Sen</v>
      </c>
      <c r="G190" s="3" t="s">
        <v>1038</v>
      </c>
    </row>
    <row r="191" spans="1:8" x14ac:dyDescent="0.3">
      <c r="A191" s="1" t="s">
        <v>700</v>
      </c>
      <c r="B191" s="1">
        <v>470</v>
      </c>
      <c r="C191" s="1" t="s">
        <v>270</v>
      </c>
      <c r="D191" s="1" t="s">
        <v>271</v>
      </c>
      <c r="E191" s="1" t="s">
        <v>498</v>
      </c>
      <c r="F191" s="1" t="str">
        <f t="shared" si="2"/>
        <v>Sen</v>
      </c>
      <c r="G191" s="3" t="s">
        <v>1038</v>
      </c>
    </row>
    <row r="192" spans="1:8" x14ac:dyDescent="0.3">
      <c r="A192" s="1" t="s">
        <v>700</v>
      </c>
      <c r="B192" s="1">
        <v>492</v>
      </c>
      <c r="C192" s="1" t="s">
        <v>30</v>
      </c>
      <c r="D192" s="1" t="s">
        <v>742</v>
      </c>
      <c r="E192" s="1" t="s">
        <v>498</v>
      </c>
      <c r="F192" s="1" t="str">
        <f t="shared" si="2"/>
        <v>Sen</v>
      </c>
      <c r="G192" s="3" t="s">
        <v>1038</v>
      </c>
    </row>
    <row r="193" spans="1:7" x14ac:dyDescent="0.3">
      <c r="A193" s="1" t="s">
        <v>700</v>
      </c>
      <c r="B193" s="1">
        <v>514</v>
      </c>
      <c r="C193" s="1" t="s">
        <v>47</v>
      </c>
      <c r="D193" s="1" t="s">
        <v>531</v>
      </c>
      <c r="E193" s="1" t="s">
        <v>498</v>
      </c>
      <c r="F193" s="1" t="str">
        <f t="shared" si="2"/>
        <v>Sen</v>
      </c>
      <c r="G193" s="3" t="s">
        <v>1038</v>
      </c>
    </row>
    <row r="194" spans="1:7" x14ac:dyDescent="0.3">
      <c r="A194" s="1" t="s">
        <v>700</v>
      </c>
      <c r="B194" s="1">
        <v>533</v>
      </c>
      <c r="C194" s="1" t="s">
        <v>743</v>
      </c>
      <c r="D194" s="1" t="s">
        <v>744</v>
      </c>
      <c r="E194" s="1" t="s">
        <v>498</v>
      </c>
      <c r="F194" s="1" t="str">
        <f t="shared" si="2"/>
        <v>Sen</v>
      </c>
      <c r="G194" s="3" t="s">
        <v>1038</v>
      </c>
    </row>
    <row r="195" spans="1:7" x14ac:dyDescent="0.3">
      <c r="A195" s="1" t="s">
        <v>700</v>
      </c>
      <c r="B195" s="1">
        <v>467</v>
      </c>
      <c r="C195" s="1" t="s">
        <v>745</v>
      </c>
      <c r="D195" s="1" t="s">
        <v>482</v>
      </c>
      <c r="E195" s="1" t="s">
        <v>498</v>
      </c>
      <c r="F195" s="1" t="str">
        <f t="shared" ref="F195:F258" si="3">TRIM(LEFT(A195,3))</f>
        <v>Sen</v>
      </c>
      <c r="G195" s="3" t="s">
        <v>1038</v>
      </c>
    </row>
    <row r="196" spans="1:7" x14ac:dyDescent="0.3">
      <c r="A196" s="1" t="s">
        <v>700</v>
      </c>
      <c r="B196" s="1">
        <v>505</v>
      </c>
      <c r="C196" s="1" t="s">
        <v>746</v>
      </c>
      <c r="D196" s="1" t="s">
        <v>616</v>
      </c>
      <c r="E196" s="1" t="s">
        <v>498</v>
      </c>
      <c r="F196" s="1" t="str">
        <f t="shared" si="3"/>
        <v>Sen</v>
      </c>
      <c r="G196" s="3" t="s">
        <v>1038</v>
      </c>
    </row>
    <row r="197" spans="1:7" x14ac:dyDescent="0.3">
      <c r="A197" s="1" t="s">
        <v>700</v>
      </c>
      <c r="B197" s="1">
        <v>521</v>
      </c>
      <c r="C197" s="1" t="s">
        <v>747</v>
      </c>
      <c r="D197" s="1" t="s">
        <v>748</v>
      </c>
      <c r="E197" s="1" t="s">
        <v>498</v>
      </c>
      <c r="F197" s="1" t="str">
        <f t="shared" si="3"/>
        <v>Sen</v>
      </c>
      <c r="G197" s="3" t="s">
        <v>1038</v>
      </c>
    </row>
    <row r="198" spans="1:7" x14ac:dyDescent="0.3">
      <c r="A198" s="1" t="s">
        <v>700</v>
      </c>
      <c r="B198" s="1">
        <v>466</v>
      </c>
      <c r="C198" s="1" t="s">
        <v>166</v>
      </c>
      <c r="D198" s="1" t="s">
        <v>169</v>
      </c>
      <c r="E198" s="1" t="s">
        <v>204</v>
      </c>
      <c r="F198" s="1" t="str">
        <f t="shared" si="3"/>
        <v>Sen</v>
      </c>
      <c r="G198" s="3" t="s">
        <v>1038</v>
      </c>
    </row>
    <row r="199" spans="1:7" x14ac:dyDescent="0.3">
      <c r="A199" s="1" t="s">
        <v>700</v>
      </c>
      <c r="B199" s="1">
        <v>502</v>
      </c>
      <c r="C199" s="1" t="s">
        <v>175</v>
      </c>
      <c r="D199" s="1" t="s">
        <v>176</v>
      </c>
      <c r="E199" s="1" t="s">
        <v>204</v>
      </c>
      <c r="F199" s="1" t="str">
        <f t="shared" si="3"/>
        <v>Sen</v>
      </c>
      <c r="G199" s="3" t="s">
        <v>1038</v>
      </c>
    </row>
    <row r="200" spans="1:7" x14ac:dyDescent="0.3">
      <c r="A200" s="1" t="s">
        <v>700</v>
      </c>
      <c r="B200" s="1">
        <v>519</v>
      </c>
      <c r="C200" s="1" t="s">
        <v>749</v>
      </c>
      <c r="D200" s="1" t="s">
        <v>750</v>
      </c>
      <c r="E200" s="1" t="s">
        <v>204</v>
      </c>
      <c r="F200" s="1" t="str">
        <f t="shared" si="3"/>
        <v>Sen</v>
      </c>
      <c r="G200" s="3" t="s">
        <v>1038</v>
      </c>
    </row>
    <row r="201" spans="1:7" x14ac:dyDescent="0.3">
      <c r="A201" s="1" t="s">
        <v>700</v>
      </c>
      <c r="B201" s="1">
        <v>526</v>
      </c>
      <c r="C201" s="1" t="s">
        <v>163</v>
      </c>
      <c r="D201" s="1" t="s">
        <v>179</v>
      </c>
      <c r="E201" s="1" t="s">
        <v>204</v>
      </c>
      <c r="F201" s="1" t="str">
        <f t="shared" si="3"/>
        <v>Sen</v>
      </c>
      <c r="G201" s="3" t="s">
        <v>1038</v>
      </c>
    </row>
    <row r="202" spans="1:7" x14ac:dyDescent="0.3">
      <c r="A202" s="1" t="s">
        <v>700</v>
      </c>
      <c r="B202" s="1">
        <v>529</v>
      </c>
      <c r="C202" s="1" t="s">
        <v>751</v>
      </c>
      <c r="D202" s="1" t="s">
        <v>652</v>
      </c>
      <c r="E202" s="1" t="s">
        <v>204</v>
      </c>
      <c r="F202" s="1" t="str">
        <f t="shared" si="3"/>
        <v>Sen</v>
      </c>
      <c r="G202" s="3" t="s">
        <v>1038</v>
      </c>
    </row>
    <row r="203" spans="1:7" x14ac:dyDescent="0.3">
      <c r="A203" s="1" t="s">
        <v>700</v>
      </c>
      <c r="B203" s="1">
        <v>531</v>
      </c>
      <c r="C203" s="1" t="s">
        <v>752</v>
      </c>
      <c r="D203" s="1" t="s">
        <v>753</v>
      </c>
      <c r="E203" s="1" t="s">
        <v>204</v>
      </c>
      <c r="F203" s="1" t="str">
        <f t="shared" si="3"/>
        <v>Sen</v>
      </c>
      <c r="G203" s="3" t="s">
        <v>1038</v>
      </c>
    </row>
    <row r="204" spans="1:7" x14ac:dyDescent="0.3">
      <c r="A204" s="1" t="s">
        <v>700</v>
      </c>
      <c r="B204" s="1">
        <v>537</v>
      </c>
      <c r="C204" s="1" t="s">
        <v>172</v>
      </c>
      <c r="D204" s="1" t="s">
        <v>173</v>
      </c>
      <c r="E204" s="1" t="s">
        <v>204</v>
      </c>
      <c r="F204" s="1" t="str">
        <f t="shared" si="3"/>
        <v>Sen</v>
      </c>
      <c r="G204" s="3" t="s">
        <v>1038</v>
      </c>
    </row>
    <row r="205" spans="1:7" x14ac:dyDescent="0.3">
      <c r="A205" s="1" t="s">
        <v>700</v>
      </c>
      <c r="B205" s="1">
        <v>517</v>
      </c>
      <c r="C205" s="1" t="s">
        <v>273</v>
      </c>
      <c r="D205" s="1" t="s">
        <v>274</v>
      </c>
      <c r="E205" s="1" t="s">
        <v>204</v>
      </c>
      <c r="F205" s="1" t="str">
        <f t="shared" si="3"/>
        <v>Sen</v>
      </c>
      <c r="G205" s="3" t="s">
        <v>1038</v>
      </c>
    </row>
    <row r="206" spans="1:7" x14ac:dyDescent="0.3">
      <c r="A206" s="1" t="s">
        <v>700</v>
      </c>
      <c r="B206" s="1">
        <v>534</v>
      </c>
      <c r="C206" s="1" t="s">
        <v>171</v>
      </c>
      <c r="D206" s="1" t="s">
        <v>754</v>
      </c>
      <c r="E206" s="1" t="s">
        <v>204</v>
      </c>
      <c r="F206" s="1" t="str">
        <f t="shared" si="3"/>
        <v>Sen</v>
      </c>
      <c r="G206" s="3" t="s">
        <v>1038</v>
      </c>
    </row>
    <row r="207" spans="1:7" x14ac:dyDescent="0.3">
      <c r="A207" s="1" t="s">
        <v>700</v>
      </c>
      <c r="B207" s="1">
        <v>495</v>
      </c>
      <c r="C207" s="1" t="s">
        <v>25</v>
      </c>
      <c r="D207" s="1" t="s">
        <v>164</v>
      </c>
      <c r="E207" s="1" t="s">
        <v>204</v>
      </c>
      <c r="F207" s="1" t="str">
        <f t="shared" si="3"/>
        <v>Sen</v>
      </c>
      <c r="G207" s="3" t="s">
        <v>1038</v>
      </c>
    </row>
    <row r="208" spans="1:7" x14ac:dyDescent="0.3">
      <c r="A208" s="1" t="s">
        <v>700</v>
      </c>
      <c r="B208" s="1">
        <v>468</v>
      </c>
      <c r="C208" s="1" t="s">
        <v>527</v>
      </c>
      <c r="D208" s="1" t="s">
        <v>468</v>
      </c>
      <c r="E208" s="1" t="s">
        <v>661</v>
      </c>
      <c r="F208" s="1" t="str">
        <f t="shared" si="3"/>
        <v>Sen</v>
      </c>
      <c r="G208" s="3" t="s">
        <v>1038</v>
      </c>
    </row>
    <row r="209" spans="1:7" x14ac:dyDescent="0.3">
      <c r="A209" s="1" t="s">
        <v>700</v>
      </c>
      <c r="B209" s="1">
        <v>484</v>
      </c>
      <c r="C209" s="1" t="s">
        <v>755</v>
      </c>
      <c r="D209" s="1" t="s">
        <v>520</v>
      </c>
      <c r="E209" s="1" t="s">
        <v>661</v>
      </c>
      <c r="F209" s="1" t="str">
        <f t="shared" si="3"/>
        <v>Sen</v>
      </c>
      <c r="G209" s="3" t="s">
        <v>1038</v>
      </c>
    </row>
    <row r="210" spans="1:7" x14ac:dyDescent="0.3">
      <c r="A210" s="1" t="s">
        <v>700</v>
      </c>
      <c r="B210" s="1">
        <v>498</v>
      </c>
      <c r="C210" s="1" t="s">
        <v>240</v>
      </c>
      <c r="D210" s="1" t="s">
        <v>756</v>
      </c>
      <c r="E210" s="1" t="s">
        <v>661</v>
      </c>
      <c r="F210" s="1" t="str">
        <f t="shared" si="3"/>
        <v>Sen</v>
      </c>
      <c r="G210" s="3" t="s">
        <v>1038</v>
      </c>
    </row>
    <row r="211" spans="1:7" x14ac:dyDescent="0.3">
      <c r="A211" s="1" t="s">
        <v>700</v>
      </c>
      <c r="B211" s="1">
        <v>501</v>
      </c>
      <c r="C211" s="1" t="s">
        <v>32</v>
      </c>
      <c r="D211" s="1" t="s">
        <v>528</v>
      </c>
      <c r="E211" s="1" t="s">
        <v>661</v>
      </c>
      <c r="F211" s="1" t="str">
        <f t="shared" si="3"/>
        <v>Sen</v>
      </c>
      <c r="G211" s="3" t="s">
        <v>1038</v>
      </c>
    </row>
    <row r="212" spans="1:7" x14ac:dyDescent="0.3">
      <c r="A212" s="1" t="s">
        <v>700</v>
      </c>
      <c r="B212" s="1">
        <v>503</v>
      </c>
      <c r="C212" s="1" t="s">
        <v>529</v>
      </c>
      <c r="D212" s="1" t="s">
        <v>530</v>
      </c>
      <c r="E212" s="1" t="s">
        <v>661</v>
      </c>
      <c r="F212" s="1" t="str">
        <f t="shared" si="3"/>
        <v>Sen</v>
      </c>
      <c r="G212" s="3" t="s">
        <v>1038</v>
      </c>
    </row>
    <row r="213" spans="1:7" x14ac:dyDescent="0.3">
      <c r="A213" s="1" t="s">
        <v>700</v>
      </c>
      <c r="B213" s="1">
        <v>513</v>
      </c>
      <c r="C213" s="1" t="s">
        <v>757</v>
      </c>
      <c r="D213" s="1" t="s">
        <v>758</v>
      </c>
      <c r="E213" s="1" t="s">
        <v>661</v>
      </c>
      <c r="F213" s="1" t="str">
        <f t="shared" si="3"/>
        <v>Sen</v>
      </c>
      <c r="G213" s="3" t="s">
        <v>1038</v>
      </c>
    </row>
    <row r="214" spans="1:7" x14ac:dyDescent="0.3">
      <c r="A214" s="1" t="s">
        <v>700</v>
      </c>
      <c r="B214" s="1">
        <v>515</v>
      </c>
      <c r="C214" s="1" t="s">
        <v>759</v>
      </c>
      <c r="D214" s="1" t="s">
        <v>760</v>
      </c>
      <c r="E214" s="1" t="s">
        <v>661</v>
      </c>
      <c r="F214" s="1" t="str">
        <f t="shared" si="3"/>
        <v>Sen</v>
      </c>
      <c r="G214" s="3" t="s">
        <v>1038</v>
      </c>
    </row>
    <row r="215" spans="1:7" x14ac:dyDescent="0.3">
      <c r="A215" s="1" t="s">
        <v>700</v>
      </c>
      <c r="B215" s="1">
        <v>536</v>
      </c>
      <c r="C215" s="1" t="s">
        <v>761</v>
      </c>
      <c r="D215" s="1" t="s">
        <v>762</v>
      </c>
      <c r="E215" s="1" t="s">
        <v>661</v>
      </c>
      <c r="F215" s="1" t="str">
        <f t="shared" si="3"/>
        <v>Sen</v>
      </c>
      <c r="G215" s="3" t="s">
        <v>1038</v>
      </c>
    </row>
    <row r="216" spans="1:7" x14ac:dyDescent="0.3">
      <c r="A216" s="1" t="s">
        <v>700</v>
      </c>
      <c r="B216" s="1">
        <v>482</v>
      </c>
      <c r="C216" s="1" t="s">
        <v>165</v>
      </c>
      <c r="D216" s="1" t="s">
        <v>763</v>
      </c>
      <c r="E216" s="1" t="s">
        <v>661</v>
      </c>
      <c r="F216" s="1" t="str">
        <f t="shared" si="3"/>
        <v>Sen</v>
      </c>
      <c r="G216" s="3" t="s">
        <v>1038</v>
      </c>
    </row>
    <row r="217" spans="1:7" x14ac:dyDescent="0.3">
      <c r="A217" s="1" t="s">
        <v>700</v>
      </c>
      <c r="B217" s="1">
        <v>504</v>
      </c>
      <c r="C217" s="1" t="s">
        <v>46</v>
      </c>
      <c r="D217" s="1" t="s">
        <v>764</v>
      </c>
      <c r="E217" s="1" t="s">
        <v>661</v>
      </c>
      <c r="F217" s="1" t="str">
        <f t="shared" si="3"/>
        <v>Sen</v>
      </c>
      <c r="G217" s="3" t="s">
        <v>1038</v>
      </c>
    </row>
    <row r="218" spans="1:7" x14ac:dyDescent="0.3">
      <c r="A218" s="1" t="s">
        <v>700</v>
      </c>
      <c r="B218" s="1">
        <v>473</v>
      </c>
      <c r="C218" s="1" t="s">
        <v>765</v>
      </c>
      <c r="D218" s="1" t="s">
        <v>766</v>
      </c>
      <c r="E218" s="1" t="s">
        <v>206</v>
      </c>
      <c r="F218" s="1" t="str">
        <f t="shared" si="3"/>
        <v>Sen</v>
      </c>
      <c r="G218" s="3" t="s">
        <v>1038</v>
      </c>
    </row>
    <row r="219" spans="1:7" x14ac:dyDescent="0.3">
      <c r="A219" s="1" t="s">
        <v>700</v>
      </c>
      <c r="B219" s="1">
        <v>471</v>
      </c>
      <c r="C219" s="1" t="s">
        <v>165</v>
      </c>
      <c r="D219" s="1" t="s">
        <v>495</v>
      </c>
      <c r="E219" s="1" t="s">
        <v>206</v>
      </c>
      <c r="F219" s="1" t="str">
        <f t="shared" si="3"/>
        <v>Sen</v>
      </c>
      <c r="G219" s="3" t="s">
        <v>1038</v>
      </c>
    </row>
    <row r="220" spans="1:7" x14ac:dyDescent="0.3">
      <c r="A220" s="1" t="s">
        <v>700</v>
      </c>
      <c r="B220" s="1">
        <v>472</v>
      </c>
      <c r="C220" s="1" t="s">
        <v>767</v>
      </c>
      <c r="D220" s="1" t="s">
        <v>768</v>
      </c>
      <c r="E220" s="1" t="s">
        <v>206</v>
      </c>
      <c r="F220" s="1" t="str">
        <f t="shared" si="3"/>
        <v>Sen</v>
      </c>
      <c r="G220" s="3" t="s">
        <v>1038</v>
      </c>
    </row>
    <row r="221" spans="1:7" x14ac:dyDescent="0.3">
      <c r="A221" s="1" t="s">
        <v>700</v>
      </c>
      <c r="B221" s="1">
        <v>476</v>
      </c>
      <c r="C221" s="1" t="s">
        <v>461</v>
      </c>
      <c r="D221" s="1" t="s">
        <v>476</v>
      </c>
      <c r="E221" s="1" t="s">
        <v>206</v>
      </c>
      <c r="F221" s="1" t="str">
        <f t="shared" si="3"/>
        <v>Sen</v>
      </c>
      <c r="G221" s="3" t="s">
        <v>1038</v>
      </c>
    </row>
    <row r="222" spans="1:7" x14ac:dyDescent="0.3">
      <c r="A222" s="1" t="s">
        <v>700</v>
      </c>
      <c r="B222" s="1">
        <v>477</v>
      </c>
      <c r="C222" s="1" t="s">
        <v>76</v>
      </c>
      <c r="D222" s="1" t="s">
        <v>769</v>
      </c>
      <c r="E222" s="1" t="s">
        <v>206</v>
      </c>
      <c r="F222" s="1" t="str">
        <f t="shared" si="3"/>
        <v>Sen</v>
      </c>
      <c r="G222" s="3" t="s">
        <v>1038</v>
      </c>
    </row>
    <row r="223" spans="1:7" x14ac:dyDescent="0.3">
      <c r="A223" s="1" t="s">
        <v>700</v>
      </c>
      <c r="B223" s="1">
        <v>478</v>
      </c>
      <c r="C223" s="1" t="s">
        <v>287</v>
      </c>
      <c r="D223" s="1" t="s">
        <v>20</v>
      </c>
      <c r="E223" s="1" t="s">
        <v>206</v>
      </c>
      <c r="F223" s="1" t="str">
        <f t="shared" si="3"/>
        <v>Sen</v>
      </c>
      <c r="G223" s="3" t="s">
        <v>1038</v>
      </c>
    </row>
    <row r="224" spans="1:7" x14ac:dyDescent="0.3">
      <c r="A224" s="1" t="s">
        <v>700</v>
      </c>
      <c r="B224" s="1">
        <v>481</v>
      </c>
      <c r="C224" s="1" t="s">
        <v>770</v>
      </c>
      <c r="D224" s="1" t="s">
        <v>771</v>
      </c>
      <c r="E224" s="1" t="s">
        <v>206</v>
      </c>
      <c r="F224" s="1" t="str">
        <f t="shared" si="3"/>
        <v>Sen</v>
      </c>
      <c r="G224" s="3" t="s">
        <v>1038</v>
      </c>
    </row>
    <row r="225" spans="1:8" x14ac:dyDescent="0.3">
      <c r="A225" s="1" t="s">
        <v>700</v>
      </c>
      <c r="B225" s="1">
        <v>524</v>
      </c>
      <c r="C225" s="1" t="s">
        <v>162</v>
      </c>
      <c r="D225" s="1" t="s">
        <v>772</v>
      </c>
      <c r="E225" s="1" t="s">
        <v>206</v>
      </c>
      <c r="F225" s="1" t="str">
        <f t="shared" si="3"/>
        <v>Sen</v>
      </c>
      <c r="G225" s="3" t="s">
        <v>1038</v>
      </c>
    </row>
    <row r="226" spans="1:8" x14ac:dyDescent="0.3">
      <c r="A226" s="1" t="s">
        <v>700</v>
      </c>
      <c r="B226" s="1">
        <v>523</v>
      </c>
      <c r="C226" s="1" t="s">
        <v>240</v>
      </c>
      <c r="D226" s="1" t="s">
        <v>773</v>
      </c>
      <c r="E226" s="1" t="s">
        <v>774</v>
      </c>
      <c r="F226" s="1" t="str">
        <f t="shared" si="3"/>
        <v>Sen</v>
      </c>
      <c r="G226" s="3" t="s">
        <v>1038</v>
      </c>
      <c r="H226" s="1" t="s">
        <v>775</v>
      </c>
    </row>
    <row r="227" spans="1:8" x14ac:dyDescent="0.3">
      <c r="A227" s="1" t="s">
        <v>700</v>
      </c>
      <c r="B227" s="1">
        <v>464</v>
      </c>
      <c r="C227" s="1" t="s">
        <v>72</v>
      </c>
      <c r="D227" s="1" t="s">
        <v>20</v>
      </c>
      <c r="E227" s="1" t="s">
        <v>536</v>
      </c>
      <c r="F227" s="1" t="str">
        <f t="shared" si="3"/>
        <v>Sen</v>
      </c>
      <c r="G227" s="3" t="s">
        <v>1038</v>
      </c>
    </row>
    <row r="228" spans="1:8" x14ac:dyDescent="0.3">
      <c r="A228" s="1" t="s">
        <v>700</v>
      </c>
      <c r="B228" s="1">
        <v>520</v>
      </c>
      <c r="C228" s="1" t="s">
        <v>776</v>
      </c>
      <c r="D228" s="1" t="s">
        <v>777</v>
      </c>
      <c r="E228" s="1" t="s">
        <v>536</v>
      </c>
      <c r="F228" s="1" t="str">
        <f t="shared" si="3"/>
        <v>Sen</v>
      </c>
      <c r="G228" s="3" t="s">
        <v>1038</v>
      </c>
    </row>
    <row r="229" spans="1:8" x14ac:dyDescent="0.3">
      <c r="A229" s="1" t="s">
        <v>778</v>
      </c>
      <c r="B229" s="1">
        <v>2</v>
      </c>
      <c r="C229" s="1" t="s">
        <v>2</v>
      </c>
      <c r="D229" s="1" t="s">
        <v>779</v>
      </c>
      <c r="E229" s="42" t="s">
        <v>483</v>
      </c>
      <c r="F229" s="1" t="str">
        <f t="shared" si="3"/>
        <v>U11</v>
      </c>
      <c r="G229" s="3" t="s">
        <v>1037</v>
      </c>
    </row>
    <row r="230" spans="1:8" x14ac:dyDescent="0.3">
      <c r="A230" s="1" t="s">
        <v>778</v>
      </c>
      <c r="B230" s="1">
        <v>10</v>
      </c>
      <c r="C230" s="1" t="s">
        <v>183</v>
      </c>
      <c r="D230" s="1" t="s">
        <v>780</v>
      </c>
      <c r="E230" s="42" t="s">
        <v>483</v>
      </c>
      <c r="F230" s="1" t="str">
        <f t="shared" si="3"/>
        <v>U11</v>
      </c>
      <c r="G230" s="3" t="s">
        <v>1037</v>
      </c>
    </row>
    <row r="231" spans="1:8" x14ac:dyDescent="0.3">
      <c r="A231" s="1" t="s">
        <v>778</v>
      </c>
      <c r="B231" s="1">
        <v>18</v>
      </c>
      <c r="C231" s="1" t="s">
        <v>20</v>
      </c>
      <c r="D231" s="1" t="s">
        <v>781</v>
      </c>
      <c r="E231" s="1" t="s">
        <v>201</v>
      </c>
      <c r="F231" s="1" t="str">
        <f t="shared" si="3"/>
        <v>U11</v>
      </c>
      <c r="G231" s="3" t="s">
        <v>1037</v>
      </c>
    </row>
    <row r="232" spans="1:8" x14ac:dyDescent="0.3">
      <c r="A232" s="1" t="s">
        <v>778</v>
      </c>
      <c r="B232" s="1">
        <v>1</v>
      </c>
      <c r="C232" s="1" t="s">
        <v>782</v>
      </c>
      <c r="D232" s="1" t="s">
        <v>7</v>
      </c>
      <c r="E232" s="1" t="s">
        <v>201</v>
      </c>
      <c r="F232" s="1" t="str">
        <f t="shared" si="3"/>
        <v>U11</v>
      </c>
      <c r="G232" s="3" t="s">
        <v>1037</v>
      </c>
    </row>
    <row r="233" spans="1:8" x14ac:dyDescent="0.3">
      <c r="A233" s="1" t="s">
        <v>778</v>
      </c>
      <c r="B233" s="1">
        <v>9</v>
      </c>
      <c r="C233" s="1" t="s">
        <v>14</v>
      </c>
      <c r="D233" s="1" t="s">
        <v>783</v>
      </c>
      <c r="E233" s="1" t="s">
        <v>201</v>
      </c>
      <c r="F233" s="1" t="str">
        <f t="shared" si="3"/>
        <v>U11</v>
      </c>
      <c r="G233" s="3" t="s">
        <v>1037</v>
      </c>
    </row>
    <row r="234" spans="1:8" x14ac:dyDescent="0.3">
      <c r="A234" s="1" t="s">
        <v>778</v>
      </c>
      <c r="B234" s="1">
        <v>24</v>
      </c>
      <c r="C234" s="1" t="s">
        <v>784</v>
      </c>
      <c r="D234" s="1" t="s">
        <v>785</v>
      </c>
      <c r="E234" s="1" t="s">
        <v>201</v>
      </c>
      <c r="F234" s="1" t="str">
        <f t="shared" si="3"/>
        <v>U11</v>
      </c>
      <c r="G234" s="3" t="s">
        <v>1037</v>
      </c>
    </row>
    <row r="235" spans="1:8" x14ac:dyDescent="0.3">
      <c r="A235" s="1" t="s">
        <v>778</v>
      </c>
      <c r="B235" s="1">
        <v>13</v>
      </c>
      <c r="C235" s="1" t="s">
        <v>18</v>
      </c>
      <c r="D235" s="1" t="s">
        <v>786</v>
      </c>
      <c r="E235" s="1" t="s">
        <v>201</v>
      </c>
      <c r="F235" s="1" t="str">
        <f t="shared" si="3"/>
        <v>U11</v>
      </c>
      <c r="G235" s="3" t="s">
        <v>1037</v>
      </c>
    </row>
    <row r="236" spans="1:8" x14ac:dyDescent="0.3">
      <c r="A236" s="1" t="s">
        <v>778</v>
      </c>
      <c r="B236" s="1">
        <v>6</v>
      </c>
      <c r="C236" s="1" t="s">
        <v>787</v>
      </c>
      <c r="D236" s="1" t="s">
        <v>788</v>
      </c>
      <c r="E236" s="1" t="s">
        <v>202</v>
      </c>
      <c r="F236" s="1" t="str">
        <f t="shared" si="3"/>
        <v>U11</v>
      </c>
      <c r="G236" s="3" t="s">
        <v>1037</v>
      </c>
    </row>
    <row r="237" spans="1:8" x14ac:dyDescent="0.3">
      <c r="A237" s="1" t="s">
        <v>778</v>
      </c>
      <c r="B237" s="1">
        <v>23</v>
      </c>
      <c r="C237" s="1" t="s">
        <v>789</v>
      </c>
      <c r="D237" s="1" t="s">
        <v>790</v>
      </c>
      <c r="E237" s="1" t="s">
        <v>202</v>
      </c>
      <c r="F237" s="1" t="str">
        <f t="shared" si="3"/>
        <v>U11</v>
      </c>
      <c r="G237" s="3" t="s">
        <v>1037</v>
      </c>
    </row>
    <row r="238" spans="1:8" x14ac:dyDescent="0.3">
      <c r="A238" s="1" t="s">
        <v>778</v>
      </c>
      <c r="B238" s="1">
        <v>4</v>
      </c>
      <c r="C238" s="1" t="s">
        <v>2</v>
      </c>
      <c r="D238" s="1" t="s">
        <v>791</v>
      </c>
      <c r="E238" s="1" t="s">
        <v>492</v>
      </c>
      <c r="F238" s="1" t="str">
        <f t="shared" si="3"/>
        <v>U11</v>
      </c>
      <c r="G238" s="3" t="s">
        <v>1037</v>
      </c>
    </row>
    <row r="239" spans="1:8" x14ac:dyDescent="0.3">
      <c r="A239" s="1" t="s">
        <v>778</v>
      </c>
      <c r="B239" s="1">
        <v>8</v>
      </c>
      <c r="C239" s="1" t="s">
        <v>792</v>
      </c>
      <c r="D239" s="1" t="s">
        <v>67</v>
      </c>
      <c r="E239" s="1" t="s">
        <v>496</v>
      </c>
      <c r="F239" s="1" t="str">
        <f t="shared" si="3"/>
        <v>U11</v>
      </c>
      <c r="G239" s="3" t="s">
        <v>1037</v>
      </c>
    </row>
    <row r="240" spans="1:8" x14ac:dyDescent="0.3">
      <c r="A240" s="1" t="s">
        <v>778</v>
      </c>
      <c r="B240" s="1">
        <v>14</v>
      </c>
      <c r="C240" s="1" t="s">
        <v>24</v>
      </c>
      <c r="D240" s="1" t="s">
        <v>261</v>
      </c>
      <c r="E240" s="1" t="s">
        <v>496</v>
      </c>
      <c r="F240" s="1" t="str">
        <f t="shared" si="3"/>
        <v>U11</v>
      </c>
      <c r="G240" s="3" t="s">
        <v>1037</v>
      </c>
    </row>
    <row r="241" spans="1:7" x14ac:dyDescent="0.3">
      <c r="A241" s="1" t="s">
        <v>778</v>
      </c>
      <c r="B241" s="1">
        <v>5</v>
      </c>
      <c r="C241" s="1" t="s">
        <v>21</v>
      </c>
      <c r="D241" s="1" t="s">
        <v>793</v>
      </c>
      <c r="E241" s="1" t="s">
        <v>496</v>
      </c>
      <c r="F241" s="1" t="str">
        <f t="shared" si="3"/>
        <v>U11</v>
      </c>
      <c r="G241" s="3" t="s">
        <v>1037</v>
      </c>
    </row>
    <row r="242" spans="1:7" x14ac:dyDescent="0.3">
      <c r="A242" s="1" t="s">
        <v>778</v>
      </c>
      <c r="B242" s="1">
        <v>15</v>
      </c>
      <c r="C242" s="1" t="s">
        <v>794</v>
      </c>
      <c r="D242" s="1" t="s">
        <v>519</v>
      </c>
      <c r="E242" s="1" t="s">
        <v>498</v>
      </c>
      <c r="F242" s="1" t="str">
        <f t="shared" si="3"/>
        <v>U11</v>
      </c>
      <c r="G242" s="3" t="s">
        <v>1037</v>
      </c>
    </row>
    <row r="243" spans="1:7" x14ac:dyDescent="0.3">
      <c r="A243" s="1" t="s">
        <v>778</v>
      </c>
      <c r="B243" s="1">
        <v>20</v>
      </c>
      <c r="C243" s="1" t="s">
        <v>9</v>
      </c>
      <c r="D243" s="1" t="s">
        <v>795</v>
      </c>
      <c r="E243" s="1" t="s">
        <v>498</v>
      </c>
      <c r="F243" s="1" t="str">
        <f t="shared" si="3"/>
        <v>U11</v>
      </c>
      <c r="G243" s="3" t="s">
        <v>1037</v>
      </c>
    </row>
    <row r="244" spans="1:7" x14ac:dyDescent="0.3">
      <c r="A244" s="1" t="s">
        <v>778</v>
      </c>
      <c r="B244" s="1">
        <v>21</v>
      </c>
      <c r="C244" s="1" t="s">
        <v>60</v>
      </c>
      <c r="D244" s="1" t="s">
        <v>795</v>
      </c>
      <c r="E244" s="1" t="s">
        <v>498</v>
      </c>
      <c r="F244" s="1" t="str">
        <f t="shared" si="3"/>
        <v>U11</v>
      </c>
      <c r="G244" s="3" t="s">
        <v>1037</v>
      </c>
    </row>
    <row r="245" spans="1:7" x14ac:dyDescent="0.3">
      <c r="A245" s="1" t="s">
        <v>778</v>
      </c>
      <c r="B245" s="1">
        <v>3</v>
      </c>
      <c r="C245" s="1" t="s">
        <v>796</v>
      </c>
      <c r="D245" s="1" t="s">
        <v>604</v>
      </c>
      <c r="E245" s="1" t="s">
        <v>204</v>
      </c>
      <c r="F245" s="1" t="str">
        <f t="shared" si="3"/>
        <v>U11</v>
      </c>
      <c r="G245" s="3" t="s">
        <v>1037</v>
      </c>
    </row>
    <row r="246" spans="1:7" x14ac:dyDescent="0.3">
      <c r="A246" s="1" t="s">
        <v>778</v>
      </c>
      <c r="B246" s="1">
        <v>22</v>
      </c>
      <c r="C246" s="1" t="s">
        <v>797</v>
      </c>
      <c r="D246" s="1" t="s">
        <v>112</v>
      </c>
      <c r="E246" s="1" t="s">
        <v>204</v>
      </c>
      <c r="F246" s="1" t="str">
        <f t="shared" si="3"/>
        <v>U11</v>
      </c>
      <c r="G246" s="3" t="s">
        <v>1037</v>
      </c>
    </row>
    <row r="247" spans="1:7" x14ac:dyDescent="0.3">
      <c r="A247" s="1" t="s">
        <v>778</v>
      </c>
      <c r="B247" s="1">
        <v>19</v>
      </c>
      <c r="C247" s="1" t="s">
        <v>6</v>
      </c>
      <c r="D247" s="1" t="s">
        <v>798</v>
      </c>
      <c r="E247" s="1" t="s">
        <v>205</v>
      </c>
      <c r="F247" s="1" t="str">
        <f t="shared" si="3"/>
        <v>U11</v>
      </c>
      <c r="G247" s="3" t="s">
        <v>1037</v>
      </c>
    </row>
    <row r="248" spans="1:7" x14ac:dyDescent="0.3">
      <c r="A248" s="1" t="s">
        <v>778</v>
      </c>
      <c r="B248" s="1">
        <v>7</v>
      </c>
      <c r="C248" s="1" t="s">
        <v>799</v>
      </c>
      <c r="D248" s="1" t="s">
        <v>12</v>
      </c>
      <c r="E248" s="1" t="s">
        <v>206</v>
      </c>
      <c r="F248" s="1" t="str">
        <f t="shared" si="3"/>
        <v>U11</v>
      </c>
      <c r="G248" s="3" t="s">
        <v>1037</v>
      </c>
    </row>
    <row r="249" spans="1:7" x14ac:dyDescent="0.3">
      <c r="A249" s="1" t="s">
        <v>778</v>
      </c>
      <c r="B249" s="1">
        <v>16</v>
      </c>
      <c r="C249" s="1" t="s">
        <v>183</v>
      </c>
      <c r="D249" s="1" t="s">
        <v>800</v>
      </c>
      <c r="E249" s="1" t="s">
        <v>801</v>
      </c>
      <c r="F249" s="1" t="str">
        <f t="shared" si="3"/>
        <v>U11</v>
      </c>
      <c r="G249" s="3" t="s">
        <v>1037</v>
      </c>
    </row>
    <row r="250" spans="1:7" x14ac:dyDescent="0.3">
      <c r="A250" s="1" t="s">
        <v>778</v>
      </c>
      <c r="B250" s="1">
        <v>17</v>
      </c>
      <c r="C250" s="1" t="s">
        <v>549</v>
      </c>
      <c r="D250" s="1" t="s">
        <v>802</v>
      </c>
      <c r="E250" s="1" t="s">
        <v>801</v>
      </c>
      <c r="F250" s="1" t="str">
        <f t="shared" si="3"/>
        <v>U11</v>
      </c>
      <c r="G250" s="3" t="s">
        <v>1037</v>
      </c>
    </row>
    <row r="251" spans="1:7" x14ac:dyDescent="0.3">
      <c r="A251" s="1" t="s">
        <v>778</v>
      </c>
      <c r="B251" s="1">
        <v>11</v>
      </c>
      <c r="C251" s="1" t="s">
        <v>100</v>
      </c>
      <c r="D251" s="1" t="s">
        <v>803</v>
      </c>
      <c r="E251" s="1" t="s">
        <v>801</v>
      </c>
      <c r="F251" s="1" t="str">
        <f t="shared" si="3"/>
        <v>U11</v>
      </c>
      <c r="G251" s="3" t="s">
        <v>1037</v>
      </c>
    </row>
    <row r="252" spans="1:7" x14ac:dyDescent="0.3">
      <c r="A252" s="1" t="s">
        <v>778</v>
      </c>
      <c r="B252" s="1">
        <v>12</v>
      </c>
      <c r="C252" s="1" t="s">
        <v>804</v>
      </c>
      <c r="D252" s="1" t="s">
        <v>805</v>
      </c>
      <c r="E252" s="1" t="s">
        <v>801</v>
      </c>
      <c r="F252" s="1" t="str">
        <f t="shared" si="3"/>
        <v>U11</v>
      </c>
      <c r="G252" s="3" t="s">
        <v>1037</v>
      </c>
    </row>
    <row r="253" spans="1:7" x14ac:dyDescent="0.3">
      <c r="A253" s="1" t="s">
        <v>806</v>
      </c>
      <c r="B253" s="51">
        <v>541</v>
      </c>
      <c r="C253" s="1" t="s">
        <v>1019</v>
      </c>
      <c r="D253" s="1" t="s">
        <v>1020</v>
      </c>
      <c r="E253" s="1" t="s">
        <v>204</v>
      </c>
      <c r="F253" s="1" t="str">
        <f t="shared" si="3"/>
        <v>U11</v>
      </c>
      <c r="G253" s="3" t="s">
        <v>1038</v>
      </c>
    </row>
    <row r="254" spans="1:7" x14ac:dyDescent="0.3">
      <c r="A254" s="1" t="s">
        <v>806</v>
      </c>
      <c r="B254" s="1">
        <v>50</v>
      </c>
      <c r="C254" s="1" t="s">
        <v>131</v>
      </c>
      <c r="D254" s="1" t="s">
        <v>600</v>
      </c>
      <c r="E254" s="1" t="s">
        <v>201</v>
      </c>
      <c r="F254" s="1" t="str">
        <f t="shared" si="3"/>
        <v>U11</v>
      </c>
      <c r="G254" s="3" t="s">
        <v>1038</v>
      </c>
    </row>
    <row r="255" spans="1:7" x14ac:dyDescent="0.3">
      <c r="A255" s="1" t="s">
        <v>806</v>
      </c>
      <c r="B255" s="1">
        <v>48</v>
      </c>
      <c r="C255" s="1" t="s">
        <v>48</v>
      </c>
      <c r="D255" s="1" t="s">
        <v>260</v>
      </c>
      <c r="E255" s="1" t="s">
        <v>201</v>
      </c>
      <c r="F255" s="1" t="str">
        <f t="shared" si="3"/>
        <v>U11</v>
      </c>
      <c r="G255" s="3" t="s">
        <v>1038</v>
      </c>
    </row>
    <row r="256" spans="1:7" x14ac:dyDescent="0.3">
      <c r="A256" s="1" t="s">
        <v>806</v>
      </c>
      <c r="B256" s="1">
        <v>25</v>
      </c>
      <c r="C256" s="1" t="s">
        <v>807</v>
      </c>
      <c r="D256" s="1" t="s">
        <v>808</v>
      </c>
      <c r="E256" s="1" t="s">
        <v>201</v>
      </c>
      <c r="F256" s="1" t="str">
        <f t="shared" si="3"/>
        <v>U11</v>
      </c>
      <c r="G256" s="3" t="s">
        <v>1038</v>
      </c>
    </row>
    <row r="257" spans="1:7" x14ac:dyDescent="0.3">
      <c r="A257" s="1" t="s">
        <v>806</v>
      </c>
      <c r="B257" s="1">
        <v>26</v>
      </c>
      <c r="C257" s="1" t="s">
        <v>90</v>
      </c>
      <c r="D257" s="1" t="s">
        <v>808</v>
      </c>
      <c r="E257" s="1" t="s">
        <v>201</v>
      </c>
      <c r="F257" s="1" t="str">
        <f t="shared" si="3"/>
        <v>U11</v>
      </c>
      <c r="G257" s="3" t="s">
        <v>1038</v>
      </c>
    </row>
    <row r="258" spans="1:7" x14ac:dyDescent="0.3">
      <c r="A258" s="1" t="s">
        <v>806</v>
      </c>
      <c r="B258" s="1">
        <v>30</v>
      </c>
      <c r="C258" s="1" t="s">
        <v>809</v>
      </c>
      <c r="D258" s="1" t="s">
        <v>810</v>
      </c>
      <c r="E258" s="1" t="s">
        <v>201</v>
      </c>
      <c r="F258" s="1" t="str">
        <f t="shared" si="3"/>
        <v>U11</v>
      </c>
      <c r="G258" s="3" t="s">
        <v>1038</v>
      </c>
    </row>
    <row r="259" spans="1:7" x14ac:dyDescent="0.3">
      <c r="A259" s="1" t="s">
        <v>806</v>
      </c>
      <c r="B259" s="1">
        <v>41</v>
      </c>
      <c r="C259" s="1" t="s">
        <v>811</v>
      </c>
      <c r="D259" s="1" t="s">
        <v>31</v>
      </c>
      <c r="E259" s="1" t="s">
        <v>201</v>
      </c>
      <c r="F259" s="1" t="str">
        <f t="shared" ref="F259:F322" si="4">TRIM(LEFT(A259,3))</f>
        <v>U11</v>
      </c>
      <c r="G259" s="3" t="s">
        <v>1038</v>
      </c>
    </row>
    <row r="260" spans="1:7" x14ac:dyDescent="0.3">
      <c r="A260" s="1" t="s">
        <v>806</v>
      </c>
      <c r="B260" s="1">
        <v>38</v>
      </c>
      <c r="C260" s="1" t="s">
        <v>812</v>
      </c>
      <c r="D260" s="1" t="s">
        <v>24</v>
      </c>
      <c r="E260" s="1" t="s">
        <v>201</v>
      </c>
      <c r="F260" s="1" t="str">
        <f t="shared" si="4"/>
        <v>U11</v>
      </c>
      <c r="G260" s="3" t="s">
        <v>1038</v>
      </c>
    </row>
    <row r="261" spans="1:7" x14ac:dyDescent="0.3">
      <c r="A261" s="1" t="s">
        <v>806</v>
      </c>
      <c r="B261" s="1">
        <v>42</v>
      </c>
      <c r="C261" s="1" t="s">
        <v>813</v>
      </c>
      <c r="D261" s="1" t="s">
        <v>814</v>
      </c>
      <c r="E261" s="1" t="s">
        <v>201</v>
      </c>
      <c r="F261" s="1" t="str">
        <f t="shared" si="4"/>
        <v>U11</v>
      </c>
      <c r="G261" s="3" t="s">
        <v>1038</v>
      </c>
    </row>
    <row r="262" spans="1:7" x14ac:dyDescent="0.3">
      <c r="A262" s="1" t="s">
        <v>806</v>
      </c>
      <c r="B262" s="1">
        <v>37</v>
      </c>
      <c r="C262" s="1" t="s">
        <v>815</v>
      </c>
      <c r="D262" s="1" t="s">
        <v>816</v>
      </c>
      <c r="E262" s="1" t="s">
        <v>202</v>
      </c>
      <c r="F262" s="1" t="str">
        <f t="shared" si="4"/>
        <v>U11</v>
      </c>
      <c r="G262" s="3" t="s">
        <v>1038</v>
      </c>
    </row>
    <row r="263" spans="1:7" x14ac:dyDescent="0.3">
      <c r="A263" s="1" t="s">
        <v>806</v>
      </c>
      <c r="B263" s="1">
        <v>47</v>
      </c>
      <c r="C263" s="1" t="s">
        <v>32</v>
      </c>
      <c r="D263" s="1" t="s">
        <v>817</v>
      </c>
      <c r="E263" s="1" t="s">
        <v>202</v>
      </c>
      <c r="F263" s="1" t="str">
        <f t="shared" si="4"/>
        <v>U11</v>
      </c>
      <c r="G263" s="3" t="s">
        <v>1038</v>
      </c>
    </row>
    <row r="264" spans="1:7" x14ac:dyDescent="0.3">
      <c r="A264" s="1" t="s">
        <v>806</v>
      </c>
      <c r="B264" s="1">
        <v>51</v>
      </c>
      <c r="C264" s="1" t="s">
        <v>818</v>
      </c>
      <c r="D264" s="1" t="s">
        <v>27</v>
      </c>
      <c r="E264" s="1" t="s">
        <v>202</v>
      </c>
      <c r="F264" s="1" t="str">
        <f t="shared" si="4"/>
        <v>U11</v>
      </c>
      <c r="G264" s="3" t="s">
        <v>1038</v>
      </c>
    </row>
    <row r="265" spans="1:7" x14ac:dyDescent="0.3">
      <c r="A265" s="1" t="s">
        <v>806</v>
      </c>
      <c r="B265" s="1">
        <v>34</v>
      </c>
      <c r="C265" s="1" t="s">
        <v>819</v>
      </c>
      <c r="D265" s="1" t="s">
        <v>820</v>
      </c>
      <c r="E265" s="1" t="s">
        <v>202</v>
      </c>
      <c r="F265" s="1" t="str">
        <f t="shared" si="4"/>
        <v>U11</v>
      </c>
      <c r="G265" s="3" t="s">
        <v>1038</v>
      </c>
    </row>
    <row r="266" spans="1:7" x14ac:dyDescent="0.3">
      <c r="A266" s="1" t="s">
        <v>806</v>
      </c>
      <c r="B266" s="1">
        <v>52</v>
      </c>
      <c r="C266" s="1" t="s">
        <v>821</v>
      </c>
      <c r="D266" s="1" t="s">
        <v>822</v>
      </c>
      <c r="E266" s="1" t="s">
        <v>492</v>
      </c>
      <c r="F266" s="1" t="str">
        <f t="shared" si="4"/>
        <v>U11</v>
      </c>
      <c r="G266" s="3" t="s">
        <v>1038</v>
      </c>
    </row>
    <row r="267" spans="1:7" x14ac:dyDescent="0.3">
      <c r="A267" s="1" t="s">
        <v>806</v>
      </c>
      <c r="B267" s="1">
        <v>32</v>
      </c>
      <c r="C267" s="1" t="s">
        <v>32</v>
      </c>
      <c r="D267" s="1" t="s">
        <v>823</v>
      </c>
      <c r="E267" s="1" t="s">
        <v>492</v>
      </c>
      <c r="F267" s="1" t="str">
        <f t="shared" si="4"/>
        <v>U11</v>
      </c>
      <c r="G267" s="3" t="s">
        <v>1038</v>
      </c>
    </row>
    <row r="268" spans="1:7" x14ac:dyDescent="0.3">
      <c r="A268" s="1" t="s">
        <v>806</v>
      </c>
      <c r="B268" s="1">
        <v>33</v>
      </c>
      <c r="C268" s="1" t="s">
        <v>139</v>
      </c>
      <c r="D268" s="1" t="s">
        <v>824</v>
      </c>
      <c r="E268" s="1" t="s">
        <v>492</v>
      </c>
      <c r="F268" s="1" t="str">
        <f t="shared" si="4"/>
        <v>U11</v>
      </c>
      <c r="G268" s="3" t="s">
        <v>1038</v>
      </c>
    </row>
    <row r="269" spans="1:7" x14ac:dyDescent="0.3">
      <c r="A269" s="1" t="s">
        <v>806</v>
      </c>
      <c r="B269" s="1">
        <v>36</v>
      </c>
      <c r="C269" s="1" t="s">
        <v>825</v>
      </c>
      <c r="D269" s="1" t="s">
        <v>826</v>
      </c>
      <c r="E269" s="1" t="s">
        <v>496</v>
      </c>
      <c r="F269" s="1" t="str">
        <f t="shared" si="4"/>
        <v>U11</v>
      </c>
      <c r="G269" s="3" t="s">
        <v>1038</v>
      </c>
    </row>
    <row r="270" spans="1:7" x14ac:dyDescent="0.3">
      <c r="A270" s="1" t="s">
        <v>806</v>
      </c>
      <c r="B270" s="1">
        <v>29</v>
      </c>
      <c r="C270" s="1" t="s">
        <v>827</v>
      </c>
      <c r="D270" s="1" t="s">
        <v>828</v>
      </c>
      <c r="E270" s="1" t="s">
        <v>498</v>
      </c>
      <c r="F270" s="1" t="str">
        <f t="shared" si="4"/>
        <v>U11</v>
      </c>
      <c r="G270" s="3" t="s">
        <v>1038</v>
      </c>
    </row>
    <row r="271" spans="1:7" x14ac:dyDescent="0.3">
      <c r="A271" s="1" t="s">
        <v>806</v>
      </c>
      <c r="B271" s="1">
        <v>53</v>
      </c>
      <c r="C271" s="1" t="s">
        <v>829</v>
      </c>
      <c r="D271" s="1" t="s">
        <v>20</v>
      </c>
      <c r="E271" s="1" t="s">
        <v>498</v>
      </c>
      <c r="F271" s="1" t="str">
        <f t="shared" si="4"/>
        <v>U11</v>
      </c>
      <c r="G271" s="3" t="s">
        <v>1038</v>
      </c>
    </row>
    <row r="272" spans="1:7" x14ac:dyDescent="0.3">
      <c r="A272" s="1" t="s">
        <v>806</v>
      </c>
      <c r="B272" s="1">
        <v>40</v>
      </c>
      <c r="C272" s="1" t="s">
        <v>830</v>
      </c>
      <c r="D272" s="1" t="s">
        <v>831</v>
      </c>
      <c r="E272" s="1" t="s">
        <v>498</v>
      </c>
      <c r="F272" s="1" t="str">
        <f t="shared" si="4"/>
        <v>U11</v>
      </c>
      <c r="G272" s="3" t="s">
        <v>1038</v>
      </c>
    </row>
    <row r="273" spans="1:7" x14ac:dyDescent="0.3">
      <c r="A273" s="1" t="s">
        <v>806</v>
      </c>
      <c r="B273" s="1">
        <v>35</v>
      </c>
      <c r="C273" s="1" t="s">
        <v>135</v>
      </c>
      <c r="D273" s="1" t="s">
        <v>132</v>
      </c>
      <c r="E273" s="1" t="s">
        <v>498</v>
      </c>
      <c r="F273" s="1" t="str">
        <f t="shared" si="4"/>
        <v>U11</v>
      </c>
      <c r="G273" s="3" t="s">
        <v>1038</v>
      </c>
    </row>
    <row r="274" spans="1:7" x14ac:dyDescent="0.3">
      <c r="A274" s="1" t="s">
        <v>806</v>
      </c>
      <c r="B274" s="1">
        <v>46</v>
      </c>
      <c r="C274" s="1" t="s">
        <v>832</v>
      </c>
      <c r="D274" s="1" t="s">
        <v>660</v>
      </c>
      <c r="E274" s="1" t="s">
        <v>661</v>
      </c>
      <c r="F274" s="1" t="str">
        <f t="shared" si="4"/>
        <v>U11</v>
      </c>
      <c r="G274" s="3" t="s">
        <v>1038</v>
      </c>
    </row>
    <row r="275" spans="1:7" x14ac:dyDescent="0.3">
      <c r="A275" s="1" t="s">
        <v>806</v>
      </c>
      <c r="B275" s="1">
        <v>27</v>
      </c>
      <c r="C275" s="1" t="s">
        <v>33</v>
      </c>
      <c r="D275" s="1" t="s">
        <v>833</v>
      </c>
      <c r="E275" s="1" t="s">
        <v>661</v>
      </c>
      <c r="F275" s="1" t="str">
        <f t="shared" si="4"/>
        <v>U11</v>
      </c>
      <c r="G275" s="3" t="s">
        <v>1038</v>
      </c>
    </row>
    <row r="276" spans="1:7" x14ac:dyDescent="0.3">
      <c r="A276" s="1" t="s">
        <v>806</v>
      </c>
      <c r="B276" s="1">
        <v>28</v>
      </c>
      <c r="C276" s="1" t="s">
        <v>45</v>
      </c>
      <c r="D276" s="1" t="s">
        <v>666</v>
      </c>
      <c r="E276" s="1" t="s">
        <v>661</v>
      </c>
      <c r="F276" s="1" t="str">
        <f t="shared" si="4"/>
        <v>U11</v>
      </c>
      <c r="G276" s="3" t="s">
        <v>1038</v>
      </c>
    </row>
    <row r="277" spans="1:7" x14ac:dyDescent="0.3">
      <c r="A277" s="1" t="s">
        <v>806</v>
      </c>
      <c r="B277" s="1">
        <v>39</v>
      </c>
      <c r="C277" s="1" t="s">
        <v>834</v>
      </c>
      <c r="D277" s="1" t="s">
        <v>835</v>
      </c>
      <c r="E277" s="1" t="s">
        <v>661</v>
      </c>
      <c r="F277" s="1" t="str">
        <f t="shared" si="4"/>
        <v>U11</v>
      </c>
      <c r="G277" s="3" t="s">
        <v>1038</v>
      </c>
    </row>
    <row r="278" spans="1:7" x14ac:dyDescent="0.3">
      <c r="A278" s="1" t="s">
        <v>806</v>
      </c>
      <c r="B278" s="1">
        <v>43</v>
      </c>
      <c r="C278" s="1" t="s">
        <v>836</v>
      </c>
      <c r="D278" s="1" t="s">
        <v>34</v>
      </c>
      <c r="E278" s="1" t="s">
        <v>661</v>
      </c>
      <c r="F278" s="1" t="str">
        <f t="shared" si="4"/>
        <v>U11</v>
      </c>
      <c r="G278" s="3" t="s">
        <v>1038</v>
      </c>
    </row>
    <row r="279" spans="1:7" x14ac:dyDescent="0.3">
      <c r="A279" s="1" t="s">
        <v>806</v>
      </c>
      <c r="B279" s="1">
        <v>45</v>
      </c>
      <c r="C279" s="1" t="s">
        <v>830</v>
      </c>
      <c r="D279" s="1" t="s">
        <v>23</v>
      </c>
      <c r="E279" s="1" t="s">
        <v>661</v>
      </c>
      <c r="F279" s="1" t="str">
        <f t="shared" si="4"/>
        <v>U11</v>
      </c>
      <c r="G279" s="3" t="s">
        <v>1038</v>
      </c>
    </row>
    <row r="280" spans="1:7" x14ac:dyDescent="0.3">
      <c r="A280" s="1" t="s">
        <v>806</v>
      </c>
      <c r="B280" s="1">
        <v>49</v>
      </c>
      <c r="C280" s="1" t="s">
        <v>837</v>
      </c>
      <c r="D280" s="1" t="s">
        <v>758</v>
      </c>
      <c r="E280" s="1" t="s">
        <v>661</v>
      </c>
      <c r="F280" s="1" t="str">
        <f t="shared" si="4"/>
        <v>U11</v>
      </c>
      <c r="G280" s="3" t="s">
        <v>1038</v>
      </c>
    </row>
    <row r="281" spans="1:7" x14ac:dyDescent="0.3">
      <c r="A281" s="1" t="s">
        <v>806</v>
      </c>
      <c r="B281" s="1">
        <v>31</v>
      </c>
      <c r="C281" s="1" t="s">
        <v>131</v>
      </c>
      <c r="D281" s="1" t="s">
        <v>838</v>
      </c>
      <c r="E281" s="1" t="s">
        <v>661</v>
      </c>
      <c r="F281" s="1" t="str">
        <f t="shared" si="4"/>
        <v>U11</v>
      </c>
      <c r="G281" s="3" t="s">
        <v>1038</v>
      </c>
    </row>
    <row r="282" spans="1:7" x14ac:dyDescent="0.3">
      <c r="A282" s="1" t="s">
        <v>806</v>
      </c>
      <c r="B282" s="1">
        <v>44</v>
      </c>
      <c r="C282" s="1" t="s">
        <v>839</v>
      </c>
      <c r="D282" s="1" t="s">
        <v>840</v>
      </c>
      <c r="E282" s="1" t="s">
        <v>661</v>
      </c>
      <c r="F282" s="1" t="str">
        <f t="shared" si="4"/>
        <v>U11</v>
      </c>
      <c r="G282" s="3" t="s">
        <v>1038</v>
      </c>
    </row>
    <row r="283" spans="1:7" x14ac:dyDescent="0.3">
      <c r="A283" s="1" t="s">
        <v>841</v>
      </c>
      <c r="B283" s="1">
        <v>58</v>
      </c>
      <c r="C283" s="1" t="s">
        <v>62</v>
      </c>
      <c r="D283" s="1" t="s">
        <v>730</v>
      </c>
      <c r="E283" s="42" t="s">
        <v>483</v>
      </c>
      <c r="F283" s="1" t="str">
        <f t="shared" si="4"/>
        <v>U13</v>
      </c>
      <c r="G283" s="3" t="s">
        <v>1037</v>
      </c>
    </row>
    <row r="284" spans="1:7" x14ac:dyDescent="0.3">
      <c r="A284" s="1" t="s">
        <v>841</v>
      </c>
      <c r="B284" s="1">
        <v>84</v>
      </c>
      <c r="C284" s="1" t="s">
        <v>10</v>
      </c>
      <c r="D284" s="1" t="s">
        <v>286</v>
      </c>
      <c r="E284" s="42" t="s">
        <v>483</v>
      </c>
      <c r="F284" s="1" t="str">
        <f t="shared" si="4"/>
        <v>U13</v>
      </c>
      <c r="G284" s="3" t="s">
        <v>1037</v>
      </c>
    </row>
    <row r="285" spans="1:7" x14ac:dyDescent="0.3">
      <c r="A285" s="1" t="s">
        <v>841</v>
      </c>
      <c r="B285" s="1">
        <v>73</v>
      </c>
      <c r="C285" s="1" t="s">
        <v>842</v>
      </c>
      <c r="D285" s="1" t="s">
        <v>843</v>
      </c>
      <c r="E285" s="42" t="s">
        <v>483</v>
      </c>
      <c r="F285" s="1" t="str">
        <f t="shared" si="4"/>
        <v>U13</v>
      </c>
      <c r="G285" s="3" t="s">
        <v>1037</v>
      </c>
    </row>
    <row r="286" spans="1:7" x14ac:dyDescent="0.3">
      <c r="A286" s="1" t="s">
        <v>841</v>
      </c>
      <c r="B286" s="1">
        <v>54</v>
      </c>
      <c r="C286" s="1" t="s">
        <v>844</v>
      </c>
      <c r="D286" s="1" t="s">
        <v>662</v>
      </c>
      <c r="E286" s="1" t="s">
        <v>201</v>
      </c>
      <c r="F286" s="1" t="str">
        <f t="shared" si="4"/>
        <v>U13</v>
      </c>
      <c r="G286" s="3" t="s">
        <v>1037</v>
      </c>
    </row>
    <row r="287" spans="1:7" x14ac:dyDescent="0.3">
      <c r="A287" s="1" t="s">
        <v>841</v>
      </c>
      <c r="B287" s="1">
        <v>60</v>
      </c>
      <c r="C287" s="1" t="s">
        <v>2</v>
      </c>
      <c r="D287" s="1" t="s">
        <v>59</v>
      </c>
      <c r="E287" s="1" t="s">
        <v>201</v>
      </c>
      <c r="F287" s="1" t="str">
        <f t="shared" si="4"/>
        <v>U13</v>
      </c>
      <c r="G287" s="3" t="s">
        <v>1037</v>
      </c>
    </row>
    <row r="288" spans="1:7" x14ac:dyDescent="0.3">
      <c r="A288" s="1" t="s">
        <v>841</v>
      </c>
      <c r="B288" s="1">
        <v>78</v>
      </c>
      <c r="C288" s="1" t="s">
        <v>69</v>
      </c>
      <c r="D288" s="1" t="s">
        <v>845</v>
      </c>
      <c r="E288" s="1" t="s">
        <v>201</v>
      </c>
      <c r="F288" s="1" t="str">
        <f t="shared" si="4"/>
        <v>U13</v>
      </c>
      <c r="G288" s="3" t="s">
        <v>1037</v>
      </c>
    </row>
    <row r="289" spans="1:7" x14ac:dyDescent="0.3">
      <c r="A289" s="1" t="s">
        <v>841</v>
      </c>
      <c r="B289" s="1">
        <v>56</v>
      </c>
      <c r="C289" s="1" t="s">
        <v>61</v>
      </c>
      <c r="D289" s="1" t="s">
        <v>846</v>
      </c>
      <c r="E289" s="1" t="s">
        <v>201</v>
      </c>
      <c r="F289" s="1" t="str">
        <f t="shared" si="4"/>
        <v>U13</v>
      </c>
      <c r="G289" s="3" t="s">
        <v>1037</v>
      </c>
    </row>
    <row r="290" spans="1:7" x14ac:dyDescent="0.3">
      <c r="A290" s="1" t="s">
        <v>841</v>
      </c>
      <c r="B290" s="1">
        <v>92</v>
      </c>
      <c r="C290" s="1" t="s">
        <v>847</v>
      </c>
      <c r="D290" s="1" t="s">
        <v>848</v>
      </c>
      <c r="E290" s="1" t="s">
        <v>201</v>
      </c>
      <c r="F290" s="1" t="str">
        <f t="shared" si="4"/>
        <v>U13</v>
      </c>
      <c r="G290" s="3" t="s">
        <v>1037</v>
      </c>
    </row>
    <row r="291" spans="1:7" x14ac:dyDescent="0.3">
      <c r="A291" s="1" t="s">
        <v>841</v>
      </c>
      <c r="B291" s="1">
        <v>57</v>
      </c>
      <c r="C291" s="1" t="s">
        <v>849</v>
      </c>
      <c r="D291" s="1" t="s">
        <v>58</v>
      </c>
      <c r="E291" s="1" t="s">
        <v>201</v>
      </c>
      <c r="F291" s="1" t="str">
        <f t="shared" si="4"/>
        <v>U13</v>
      </c>
      <c r="G291" s="3" t="s">
        <v>1037</v>
      </c>
    </row>
    <row r="292" spans="1:7" x14ac:dyDescent="0.3">
      <c r="A292" s="1" t="s">
        <v>841</v>
      </c>
      <c r="B292" s="1">
        <v>80</v>
      </c>
      <c r="C292" s="1" t="s">
        <v>849</v>
      </c>
      <c r="D292" s="1" t="s">
        <v>58</v>
      </c>
      <c r="E292" s="1" t="s">
        <v>201</v>
      </c>
      <c r="F292" s="1" t="str">
        <f t="shared" si="4"/>
        <v>U13</v>
      </c>
      <c r="G292" s="3" t="s">
        <v>1037</v>
      </c>
    </row>
    <row r="293" spans="1:7" x14ac:dyDescent="0.3">
      <c r="A293" s="1" t="s">
        <v>841</v>
      </c>
      <c r="B293" s="1">
        <v>63</v>
      </c>
      <c r="C293" s="1" t="s">
        <v>53</v>
      </c>
      <c r="D293" s="1" t="s">
        <v>850</v>
      </c>
      <c r="E293" s="1" t="s">
        <v>201</v>
      </c>
      <c r="F293" s="1" t="str">
        <f t="shared" si="4"/>
        <v>U13</v>
      </c>
      <c r="G293" s="3" t="s">
        <v>1037</v>
      </c>
    </row>
    <row r="294" spans="1:7" x14ac:dyDescent="0.3">
      <c r="A294" s="1" t="s">
        <v>841</v>
      </c>
      <c r="B294" s="1">
        <v>81</v>
      </c>
      <c r="C294" s="1" t="s">
        <v>63</v>
      </c>
      <c r="D294" s="1" t="s">
        <v>851</v>
      </c>
      <c r="E294" s="1" t="s">
        <v>201</v>
      </c>
      <c r="F294" s="1" t="str">
        <f t="shared" si="4"/>
        <v>U13</v>
      </c>
      <c r="G294" s="3" t="s">
        <v>1037</v>
      </c>
    </row>
    <row r="295" spans="1:7" x14ac:dyDescent="0.3">
      <c r="A295" s="1" t="s">
        <v>841</v>
      </c>
      <c r="B295" s="1">
        <v>55</v>
      </c>
      <c r="C295" s="1" t="s">
        <v>28</v>
      </c>
      <c r="D295" s="1" t="s">
        <v>67</v>
      </c>
      <c r="E295" s="1" t="s">
        <v>201</v>
      </c>
      <c r="F295" s="1" t="str">
        <f t="shared" si="4"/>
        <v>U13</v>
      </c>
      <c r="G295" s="3" t="s">
        <v>1037</v>
      </c>
    </row>
    <row r="296" spans="1:7" x14ac:dyDescent="0.3">
      <c r="A296" s="1" t="s">
        <v>841</v>
      </c>
      <c r="B296" s="1">
        <v>70</v>
      </c>
      <c r="C296" s="1" t="s">
        <v>8</v>
      </c>
      <c r="D296" s="1" t="s">
        <v>852</v>
      </c>
      <c r="E296" s="1" t="s">
        <v>201</v>
      </c>
      <c r="F296" s="1" t="str">
        <f t="shared" si="4"/>
        <v>U13</v>
      </c>
      <c r="G296" s="3" t="s">
        <v>1037</v>
      </c>
    </row>
    <row r="297" spans="1:7" x14ac:dyDescent="0.3">
      <c r="A297" s="1" t="s">
        <v>841</v>
      </c>
      <c r="B297" s="1">
        <v>59</v>
      </c>
      <c r="C297" s="1" t="s">
        <v>21</v>
      </c>
      <c r="D297" s="1" t="s">
        <v>853</v>
      </c>
      <c r="E297" s="1" t="s">
        <v>202</v>
      </c>
      <c r="F297" s="1" t="str">
        <f t="shared" si="4"/>
        <v>U13</v>
      </c>
      <c r="G297" s="3" t="s">
        <v>1037</v>
      </c>
    </row>
    <row r="298" spans="1:7" x14ac:dyDescent="0.3">
      <c r="A298" s="1" t="s">
        <v>841</v>
      </c>
      <c r="B298" s="1">
        <v>67</v>
      </c>
      <c r="C298" s="1" t="s">
        <v>854</v>
      </c>
      <c r="D298" s="1" t="s">
        <v>855</v>
      </c>
      <c r="E298" s="1" t="s">
        <v>202</v>
      </c>
      <c r="F298" s="1" t="str">
        <f t="shared" si="4"/>
        <v>U13</v>
      </c>
      <c r="G298" s="3" t="s">
        <v>1037</v>
      </c>
    </row>
    <row r="299" spans="1:7" x14ac:dyDescent="0.3">
      <c r="A299" s="1" t="s">
        <v>841</v>
      </c>
      <c r="B299" s="1">
        <v>74</v>
      </c>
      <c r="C299" s="1" t="s">
        <v>508</v>
      </c>
      <c r="D299" s="1" t="s">
        <v>856</v>
      </c>
      <c r="E299" s="1" t="s">
        <v>202</v>
      </c>
      <c r="F299" s="1" t="str">
        <f t="shared" si="4"/>
        <v>U13</v>
      </c>
      <c r="G299" s="3" t="s">
        <v>1037</v>
      </c>
    </row>
    <row r="300" spans="1:7" x14ac:dyDescent="0.3">
      <c r="A300" s="51" t="s">
        <v>1036</v>
      </c>
      <c r="B300" s="1">
        <v>88</v>
      </c>
      <c r="C300" s="1" t="s">
        <v>857</v>
      </c>
      <c r="D300" s="1" t="s">
        <v>858</v>
      </c>
      <c r="E300" s="1" t="s">
        <v>202</v>
      </c>
      <c r="F300" s="1" t="str">
        <f t="shared" si="4"/>
        <v>U11</v>
      </c>
      <c r="G300" s="3" t="s">
        <v>1037</v>
      </c>
    </row>
    <row r="301" spans="1:7" x14ac:dyDescent="0.3">
      <c r="A301" s="51" t="s">
        <v>1036</v>
      </c>
      <c r="B301" s="1">
        <v>89</v>
      </c>
      <c r="C301" s="1" t="s">
        <v>5</v>
      </c>
      <c r="D301" s="1" t="s">
        <v>858</v>
      </c>
      <c r="E301" s="1" t="s">
        <v>202</v>
      </c>
      <c r="F301" s="1" t="str">
        <f t="shared" si="4"/>
        <v>U11</v>
      </c>
      <c r="G301" s="3" t="s">
        <v>1037</v>
      </c>
    </row>
    <row r="302" spans="1:7" x14ac:dyDescent="0.3">
      <c r="A302" s="1" t="s">
        <v>841</v>
      </c>
      <c r="B302" s="1">
        <v>66</v>
      </c>
      <c r="C302" s="1" t="s">
        <v>859</v>
      </c>
      <c r="D302" s="1" t="s">
        <v>607</v>
      </c>
      <c r="E302" s="1" t="s">
        <v>202</v>
      </c>
      <c r="F302" s="1" t="str">
        <f t="shared" si="4"/>
        <v>U13</v>
      </c>
      <c r="G302" s="3" t="s">
        <v>1037</v>
      </c>
    </row>
    <row r="303" spans="1:7" x14ac:dyDescent="0.3">
      <c r="A303" s="1" t="s">
        <v>841</v>
      </c>
      <c r="B303" s="1">
        <v>93</v>
      </c>
      <c r="C303" s="1" t="s">
        <v>50</v>
      </c>
      <c r="D303" s="1" t="s">
        <v>860</v>
      </c>
      <c r="E303" s="42" t="s">
        <v>203</v>
      </c>
      <c r="F303" s="1" t="str">
        <f t="shared" si="4"/>
        <v>U13</v>
      </c>
      <c r="G303" s="3" t="s">
        <v>1037</v>
      </c>
    </row>
    <row r="304" spans="1:7" x14ac:dyDescent="0.3">
      <c r="A304" s="1" t="s">
        <v>841</v>
      </c>
      <c r="B304" s="1">
        <v>96</v>
      </c>
      <c r="C304" s="1" t="s">
        <v>861</v>
      </c>
      <c r="D304" s="1" t="s">
        <v>547</v>
      </c>
      <c r="E304" s="42" t="s">
        <v>203</v>
      </c>
      <c r="F304" s="1" t="str">
        <f t="shared" si="4"/>
        <v>U13</v>
      </c>
      <c r="G304" s="3" t="s">
        <v>1037</v>
      </c>
    </row>
    <row r="305" spans="1:7" x14ac:dyDescent="0.3">
      <c r="A305" s="1" t="s">
        <v>841</v>
      </c>
      <c r="B305" s="1">
        <v>97</v>
      </c>
      <c r="C305" s="1" t="s">
        <v>57</v>
      </c>
      <c r="D305" s="1" t="s">
        <v>816</v>
      </c>
      <c r="E305" s="42" t="s">
        <v>203</v>
      </c>
      <c r="F305" s="1" t="str">
        <f t="shared" si="4"/>
        <v>U13</v>
      </c>
      <c r="G305" s="3" t="s">
        <v>1037</v>
      </c>
    </row>
    <row r="306" spans="1:7" x14ac:dyDescent="0.3">
      <c r="A306" s="1" t="s">
        <v>841</v>
      </c>
      <c r="B306" s="1">
        <v>94</v>
      </c>
      <c r="C306" s="1" t="s">
        <v>4</v>
      </c>
      <c r="D306" s="1" t="s">
        <v>862</v>
      </c>
      <c r="E306" s="42" t="s">
        <v>203</v>
      </c>
      <c r="F306" s="1" t="str">
        <f t="shared" si="4"/>
        <v>U13</v>
      </c>
      <c r="G306" s="3" t="s">
        <v>1037</v>
      </c>
    </row>
    <row r="307" spans="1:7" x14ac:dyDescent="0.3">
      <c r="A307" s="1" t="s">
        <v>841</v>
      </c>
      <c r="B307" s="1">
        <v>90</v>
      </c>
      <c r="C307" s="1" t="s">
        <v>56</v>
      </c>
      <c r="D307" s="1" t="s">
        <v>465</v>
      </c>
      <c r="E307" s="42" t="s">
        <v>203</v>
      </c>
      <c r="F307" s="1" t="str">
        <f t="shared" si="4"/>
        <v>U13</v>
      </c>
      <c r="G307" s="3" t="s">
        <v>1037</v>
      </c>
    </row>
    <row r="308" spans="1:7" x14ac:dyDescent="0.3">
      <c r="A308" s="1" t="s">
        <v>841</v>
      </c>
      <c r="B308" s="1">
        <v>85</v>
      </c>
      <c r="C308" s="1" t="s">
        <v>579</v>
      </c>
      <c r="D308" s="1" t="s">
        <v>863</v>
      </c>
      <c r="E308" s="1" t="s">
        <v>492</v>
      </c>
      <c r="F308" s="1" t="str">
        <f t="shared" si="4"/>
        <v>U13</v>
      </c>
      <c r="G308" s="3" t="s">
        <v>1037</v>
      </c>
    </row>
    <row r="309" spans="1:7" x14ac:dyDescent="0.3">
      <c r="A309" s="1" t="s">
        <v>841</v>
      </c>
      <c r="B309" s="1">
        <v>71</v>
      </c>
      <c r="C309" s="1" t="s">
        <v>842</v>
      </c>
      <c r="D309" s="1" t="s">
        <v>864</v>
      </c>
      <c r="E309" s="1" t="s">
        <v>492</v>
      </c>
      <c r="F309" s="1" t="str">
        <f t="shared" si="4"/>
        <v>U13</v>
      </c>
      <c r="G309" s="3" t="s">
        <v>1037</v>
      </c>
    </row>
    <row r="310" spans="1:7" x14ac:dyDescent="0.3">
      <c r="A310" s="1" t="s">
        <v>841</v>
      </c>
      <c r="B310" s="1">
        <v>86</v>
      </c>
      <c r="C310" s="1" t="s">
        <v>56</v>
      </c>
      <c r="D310" s="1" t="s">
        <v>865</v>
      </c>
      <c r="E310" s="1" t="s">
        <v>492</v>
      </c>
      <c r="F310" s="1" t="str">
        <f t="shared" si="4"/>
        <v>U13</v>
      </c>
      <c r="G310" s="3" t="s">
        <v>1037</v>
      </c>
    </row>
    <row r="311" spans="1:7" x14ac:dyDescent="0.3">
      <c r="A311" s="1" t="s">
        <v>841</v>
      </c>
      <c r="B311" s="1">
        <v>77</v>
      </c>
      <c r="C311" s="1" t="s">
        <v>2</v>
      </c>
      <c r="D311" s="1" t="s">
        <v>264</v>
      </c>
      <c r="E311" s="42" t="s">
        <v>523</v>
      </c>
      <c r="F311" s="1" t="str">
        <f t="shared" si="4"/>
        <v>U13</v>
      </c>
      <c r="G311" s="3" t="s">
        <v>1037</v>
      </c>
    </row>
    <row r="312" spans="1:7" x14ac:dyDescent="0.3">
      <c r="A312" s="1" t="s">
        <v>841</v>
      </c>
      <c r="B312" s="1">
        <v>64</v>
      </c>
      <c r="C312" s="1" t="s">
        <v>866</v>
      </c>
      <c r="D312" s="1" t="s">
        <v>867</v>
      </c>
      <c r="E312" s="1" t="s">
        <v>496</v>
      </c>
      <c r="F312" s="1" t="str">
        <f t="shared" si="4"/>
        <v>U13</v>
      </c>
      <c r="G312" s="3" t="s">
        <v>1037</v>
      </c>
    </row>
    <row r="313" spans="1:7" x14ac:dyDescent="0.3">
      <c r="A313" s="1" t="s">
        <v>841</v>
      </c>
      <c r="B313" s="1">
        <v>87</v>
      </c>
      <c r="C313" s="1" t="s">
        <v>70</v>
      </c>
      <c r="D313" s="1" t="s">
        <v>152</v>
      </c>
      <c r="E313" s="1" t="s">
        <v>496</v>
      </c>
      <c r="F313" s="1" t="str">
        <f t="shared" si="4"/>
        <v>U13</v>
      </c>
      <c r="G313" s="3" t="s">
        <v>1037</v>
      </c>
    </row>
    <row r="314" spans="1:7" x14ac:dyDescent="0.3">
      <c r="A314" s="1" t="s">
        <v>841</v>
      </c>
      <c r="B314" s="1">
        <v>62</v>
      </c>
      <c r="C314" s="1" t="s">
        <v>868</v>
      </c>
      <c r="D314" s="1" t="s">
        <v>869</v>
      </c>
      <c r="E314" s="1" t="s">
        <v>496</v>
      </c>
      <c r="F314" s="1" t="str">
        <f t="shared" si="4"/>
        <v>U13</v>
      </c>
      <c r="G314" s="3" t="s">
        <v>1037</v>
      </c>
    </row>
    <row r="315" spans="1:7" x14ac:dyDescent="0.3">
      <c r="A315" s="1" t="s">
        <v>841</v>
      </c>
      <c r="B315" s="1">
        <v>79</v>
      </c>
      <c r="C315" s="1" t="s">
        <v>870</v>
      </c>
      <c r="D315" s="1" t="s">
        <v>871</v>
      </c>
      <c r="E315" s="1" t="s">
        <v>498</v>
      </c>
      <c r="F315" s="1" t="str">
        <f t="shared" si="4"/>
        <v>U13</v>
      </c>
      <c r="G315" s="3" t="s">
        <v>1037</v>
      </c>
    </row>
    <row r="316" spans="1:7" x14ac:dyDescent="0.3">
      <c r="A316" s="1" t="s">
        <v>841</v>
      </c>
      <c r="B316" s="1">
        <v>68</v>
      </c>
      <c r="C316" s="1" t="s">
        <v>15</v>
      </c>
      <c r="D316" s="1" t="s">
        <v>54</v>
      </c>
      <c r="E316" s="1" t="s">
        <v>204</v>
      </c>
      <c r="F316" s="1" t="str">
        <f t="shared" si="4"/>
        <v>U13</v>
      </c>
      <c r="G316" s="3" t="s">
        <v>1037</v>
      </c>
    </row>
    <row r="317" spans="1:7" x14ac:dyDescent="0.3">
      <c r="A317" s="1" t="s">
        <v>841</v>
      </c>
      <c r="B317" s="1">
        <v>61</v>
      </c>
      <c r="C317" s="1" t="s">
        <v>872</v>
      </c>
      <c r="D317" s="1" t="s">
        <v>262</v>
      </c>
      <c r="E317" s="1" t="s">
        <v>205</v>
      </c>
      <c r="F317" s="1" t="str">
        <f t="shared" si="4"/>
        <v>U13</v>
      </c>
      <c r="G317" s="3" t="s">
        <v>1037</v>
      </c>
    </row>
    <row r="318" spans="1:7" x14ac:dyDescent="0.3">
      <c r="A318" s="1" t="s">
        <v>841</v>
      </c>
      <c r="B318" s="1">
        <v>69</v>
      </c>
      <c r="C318" s="1" t="s">
        <v>8</v>
      </c>
      <c r="D318" s="1" t="s">
        <v>873</v>
      </c>
      <c r="E318" s="1" t="s">
        <v>205</v>
      </c>
      <c r="F318" s="1" t="str">
        <f t="shared" si="4"/>
        <v>U13</v>
      </c>
      <c r="G318" s="3" t="s">
        <v>1037</v>
      </c>
    </row>
    <row r="319" spans="1:7" x14ac:dyDescent="0.3">
      <c r="A319" s="1" t="s">
        <v>841</v>
      </c>
      <c r="B319" s="1">
        <v>76</v>
      </c>
      <c r="C319" s="1" t="s">
        <v>123</v>
      </c>
      <c r="D319" s="1" t="s">
        <v>874</v>
      </c>
      <c r="E319" s="1" t="s">
        <v>661</v>
      </c>
      <c r="F319" s="1" t="str">
        <f t="shared" si="4"/>
        <v>U13</v>
      </c>
      <c r="G319" s="3" t="s">
        <v>1037</v>
      </c>
    </row>
    <row r="320" spans="1:7" x14ac:dyDescent="0.3">
      <c r="A320" s="1" t="s">
        <v>841</v>
      </c>
      <c r="B320" s="1">
        <v>91</v>
      </c>
      <c r="C320" s="1" t="s">
        <v>875</v>
      </c>
      <c r="D320" s="1" t="s">
        <v>876</v>
      </c>
      <c r="E320" s="1" t="s">
        <v>661</v>
      </c>
      <c r="F320" s="1" t="str">
        <f t="shared" si="4"/>
        <v>U13</v>
      </c>
      <c r="G320" s="3" t="s">
        <v>1037</v>
      </c>
    </row>
    <row r="321" spans="1:7" x14ac:dyDescent="0.3">
      <c r="A321" s="1" t="s">
        <v>841</v>
      </c>
      <c r="B321" s="1">
        <v>72</v>
      </c>
      <c r="C321" s="1" t="s">
        <v>125</v>
      </c>
      <c r="D321" s="1" t="s">
        <v>680</v>
      </c>
      <c r="E321" s="1" t="s">
        <v>661</v>
      </c>
      <c r="F321" s="1" t="str">
        <f t="shared" si="4"/>
        <v>U13</v>
      </c>
      <c r="G321" s="3" t="s">
        <v>1037</v>
      </c>
    </row>
    <row r="322" spans="1:7" x14ac:dyDescent="0.3">
      <c r="A322" s="1" t="s">
        <v>841</v>
      </c>
      <c r="B322" s="1">
        <v>65</v>
      </c>
      <c r="C322" s="1" t="s">
        <v>65</v>
      </c>
      <c r="D322" s="1" t="s">
        <v>877</v>
      </c>
      <c r="E322" s="1" t="s">
        <v>206</v>
      </c>
      <c r="F322" s="1" t="str">
        <f t="shared" si="4"/>
        <v>U13</v>
      </c>
      <c r="G322" s="3" t="s">
        <v>1037</v>
      </c>
    </row>
    <row r="323" spans="1:7" x14ac:dyDescent="0.3">
      <c r="A323" s="1" t="s">
        <v>841</v>
      </c>
      <c r="B323" s="1">
        <v>82</v>
      </c>
      <c r="C323" s="1" t="s">
        <v>60</v>
      </c>
      <c r="D323" s="1" t="s">
        <v>286</v>
      </c>
      <c r="E323" s="1" t="s">
        <v>206</v>
      </c>
      <c r="F323" s="1" t="str">
        <f t="shared" ref="F323:F386" si="5">TRIM(LEFT(A323,3))</f>
        <v>U13</v>
      </c>
      <c r="G323" s="3" t="s">
        <v>1037</v>
      </c>
    </row>
    <row r="324" spans="1:7" x14ac:dyDescent="0.3">
      <c r="A324" s="1" t="s">
        <v>841</v>
      </c>
      <c r="B324" s="1">
        <v>75</v>
      </c>
      <c r="C324" s="1" t="s">
        <v>66</v>
      </c>
      <c r="D324" s="1" t="s">
        <v>878</v>
      </c>
      <c r="E324" s="1" t="s">
        <v>207</v>
      </c>
      <c r="F324" s="1" t="str">
        <f t="shared" si="5"/>
        <v>U13</v>
      </c>
      <c r="G324" s="3" t="s">
        <v>1037</v>
      </c>
    </row>
    <row r="325" spans="1:7" x14ac:dyDescent="0.3">
      <c r="A325" s="1" t="s">
        <v>841</v>
      </c>
      <c r="B325" s="1">
        <v>83</v>
      </c>
      <c r="C325" s="1" t="s">
        <v>68</v>
      </c>
      <c r="D325" s="1" t="s">
        <v>31</v>
      </c>
      <c r="E325" s="1" t="s">
        <v>207</v>
      </c>
      <c r="F325" s="1" t="str">
        <f t="shared" si="5"/>
        <v>U13</v>
      </c>
      <c r="G325" s="3" t="s">
        <v>1037</v>
      </c>
    </row>
    <row r="326" spans="1:7" x14ac:dyDescent="0.3">
      <c r="A326" s="1" t="s">
        <v>841</v>
      </c>
      <c r="B326" s="1">
        <v>95</v>
      </c>
      <c r="C326" s="1" t="s">
        <v>6</v>
      </c>
      <c r="D326" s="1" t="s">
        <v>879</v>
      </c>
      <c r="E326" s="1" t="s">
        <v>207</v>
      </c>
      <c r="F326" s="1" t="str">
        <f t="shared" si="5"/>
        <v>U13</v>
      </c>
      <c r="G326" s="3" t="s">
        <v>1037</v>
      </c>
    </row>
    <row r="327" spans="1:7" x14ac:dyDescent="0.3">
      <c r="A327" s="1" t="s">
        <v>880</v>
      </c>
      <c r="B327" s="1">
        <v>121</v>
      </c>
      <c r="C327" s="1" t="s">
        <v>81</v>
      </c>
      <c r="D327" s="1" t="s">
        <v>843</v>
      </c>
      <c r="E327" s="42" t="s">
        <v>483</v>
      </c>
      <c r="F327" s="1" t="str">
        <f t="shared" si="5"/>
        <v>U13</v>
      </c>
      <c r="G327" s="3" t="s">
        <v>1038</v>
      </c>
    </row>
    <row r="328" spans="1:7" x14ac:dyDescent="0.3">
      <c r="A328" s="1" t="s">
        <v>880</v>
      </c>
      <c r="B328" s="1">
        <v>135</v>
      </c>
      <c r="C328" s="1" t="s">
        <v>881</v>
      </c>
      <c r="D328" s="1" t="s">
        <v>488</v>
      </c>
      <c r="E328" s="42" t="s">
        <v>483</v>
      </c>
      <c r="F328" s="1" t="str">
        <f t="shared" si="5"/>
        <v>U13</v>
      </c>
      <c r="G328" s="3" t="s">
        <v>1038</v>
      </c>
    </row>
    <row r="329" spans="1:7" x14ac:dyDescent="0.3">
      <c r="A329" s="1" t="s">
        <v>880</v>
      </c>
      <c r="B329" s="1">
        <v>132</v>
      </c>
      <c r="C329" s="1" t="s">
        <v>47</v>
      </c>
      <c r="D329" s="1" t="s">
        <v>618</v>
      </c>
      <c r="E329" s="42" t="s">
        <v>483</v>
      </c>
      <c r="F329" s="1" t="str">
        <f t="shared" si="5"/>
        <v>U13</v>
      </c>
      <c r="G329" s="3" t="s">
        <v>1038</v>
      </c>
    </row>
    <row r="330" spans="1:7" x14ac:dyDescent="0.3">
      <c r="A330" s="1" t="s">
        <v>880</v>
      </c>
      <c r="B330" s="1">
        <v>102</v>
      </c>
      <c r="C330" s="1" t="s">
        <v>478</v>
      </c>
      <c r="D330" s="1" t="s">
        <v>51</v>
      </c>
      <c r="E330" s="1" t="s">
        <v>201</v>
      </c>
      <c r="F330" s="1" t="str">
        <f t="shared" si="5"/>
        <v>U13</v>
      </c>
      <c r="G330" s="3" t="s">
        <v>1038</v>
      </c>
    </row>
    <row r="331" spans="1:7" x14ac:dyDescent="0.3">
      <c r="A331" s="1" t="s">
        <v>880</v>
      </c>
      <c r="B331" s="1">
        <v>123</v>
      </c>
      <c r="C331" s="1" t="s">
        <v>512</v>
      </c>
      <c r="D331" s="1" t="s">
        <v>260</v>
      </c>
      <c r="E331" s="1" t="s">
        <v>201</v>
      </c>
      <c r="F331" s="1" t="str">
        <f t="shared" si="5"/>
        <v>U13</v>
      </c>
      <c r="G331" s="3" t="s">
        <v>1038</v>
      </c>
    </row>
    <row r="332" spans="1:7" x14ac:dyDescent="0.3">
      <c r="A332" s="1" t="s">
        <v>880</v>
      </c>
      <c r="B332" s="1">
        <v>126</v>
      </c>
      <c r="C332" s="1" t="s">
        <v>882</v>
      </c>
      <c r="D332" s="1" t="s">
        <v>883</v>
      </c>
      <c r="E332" s="1" t="s">
        <v>201</v>
      </c>
      <c r="F332" s="1" t="str">
        <f t="shared" si="5"/>
        <v>U13</v>
      </c>
      <c r="G332" s="3" t="s">
        <v>1038</v>
      </c>
    </row>
    <row r="333" spans="1:7" x14ac:dyDescent="0.3">
      <c r="A333" s="1" t="s">
        <v>880</v>
      </c>
      <c r="B333" s="1">
        <v>99</v>
      </c>
      <c r="C333" s="1" t="s">
        <v>884</v>
      </c>
      <c r="D333" s="1" t="s">
        <v>808</v>
      </c>
      <c r="E333" s="1" t="s">
        <v>201</v>
      </c>
      <c r="F333" s="1" t="str">
        <f t="shared" si="5"/>
        <v>U13</v>
      </c>
      <c r="G333" s="3" t="s">
        <v>1038</v>
      </c>
    </row>
    <row r="334" spans="1:7" x14ac:dyDescent="0.3">
      <c r="A334" s="1" t="s">
        <v>880</v>
      </c>
      <c r="B334" s="1">
        <v>115</v>
      </c>
      <c r="C334" s="1" t="s">
        <v>39</v>
      </c>
      <c r="D334" s="1" t="s">
        <v>40</v>
      </c>
      <c r="E334" s="1" t="s">
        <v>201</v>
      </c>
      <c r="F334" s="1" t="str">
        <f t="shared" si="5"/>
        <v>U13</v>
      </c>
      <c r="G334" s="3" t="s">
        <v>1038</v>
      </c>
    </row>
    <row r="335" spans="1:7" x14ac:dyDescent="0.3">
      <c r="A335" s="1" t="s">
        <v>880</v>
      </c>
      <c r="B335" s="1">
        <v>120</v>
      </c>
      <c r="C335" s="1" t="s">
        <v>41</v>
      </c>
      <c r="D335" s="1" t="s">
        <v>885</v>
      </c>
      <c r="E335" s="1" t="s">
        <v>201</v>
      </c>
      <c r="F335" s="1" t="str">
        <f t="shared" si="5"/>
        <v>U13</v>
      </c>
      <c r="G335" s="3" t="s">
        <v>1038</v>
      </c>
    </row>
    <row r="336" spans="1:7" x14ac:dyDescent="0.3">
      <c r="A336" s="1" t="s">
        <v>880</v>
      </c>
      <c r="B336" s="1">
        <v>101</v>
      </c>
      <c r="C336" s="1" t="s">
        <v>48</v>
      </c>
      <c r="D336" s="1" t="s">
        <v>886</v>
      </c>
      <c r="E336" s="1" t="s">
        <v>201</v>
      </c>
      <c r="F336" s="1" t="str">
        <f t="shared" si="5"/>
        <v>U13</v>
      </c>
      <c r="G336" s="3" t="s">
        <v>1038</v>
      </c>
    </row>
    <row r="337" spans="1:7" x14ac:dyDescent="0.3">
      <c r="A337" s="1" t="s">
        <v>880</v>
      </c>
      <c r="B337" s="1">
        <v>98</v>
      </c>
      <c r="C337" s="1" t="s">
        <v>887</v>
      </c>
      <c r="D337" s="1" t="s">
        <v>7</v>
      </c>
      <c r="E337" s="1" t="s">
        <v>201</v>
      </c>
      <c r="F337" s="1" t="str">
        <f t="shared" si="5"/>
        <v>U13</v>
      </c>
      <c r="G337" s="3" t="s">
        <v>1038</v>
      </c>
    </row>
    <row r="338" spans="1:7" x14ac:dyDescent="0.3">
      <c r="A338" s="1" t="s">
        <v>880</v>
      </c>
      <c r="B338" s="1">
        <v>116</v>
      </c>
      <c r="C338" s="1" t="s">
        <v>888</v>
      </c>
      <c r="D338" s="1" t="s">
        <v>889</v>
      </c>
      <c r="E338" s="1" t="s">
        <v>201</v>
      </c>
      <c r="F338" s="1" t="str">
        <f t="shared" si="5"/>
        <v>U13</v>
      </c>
      <c r="G338" s="3" t="s">
        <v>1038</v>
      </c>
    </row>
    <row r="339" spans="1:7" x14ac:dyDescent="0.3">
      <c r="A339" s="1" t="s">
        <v>880</v>
      </c>
      <c r="B339" s="1">
        <v>117</v>
      </c>
      <c r="C339" s="1" t="s">
        <v>890</v>
      </c>
      <c r="D339" s="1" t="s">
        <v>891</v>
      </c>
      <c r="E339" s="1" t="s">
        <v>201</v>
      </c>
      <c r="F339" s="1" t="str">
        <f t="shared" si="5"/>
        <v>U13</v>
      </c>
      <c r="G339" s="3" t="s">
        <v>1038</v>
      </c>
    </row>
    <row r="340" spans="1:7" x14ac:dyDescent="0.3">
      <c r="A340" s="1" t="s">
        <v>880</v>
      </c>
      <c r="B340" s="1">
        <v>119</v>
      </c>
      <c r="C340" s="1" t="s">
        <v>45</v>
      </c>
      <c r="D340" s="1" t="s">
        <v>892</v>
      </c>
      <c r="E340" s="1" t="s">
        <v>202</v>
      </c>
      <c r="F340" s="1" t="str">
        <f t="shared" si="5"/>
        <v>U13</v>
      </c>
      <c r="G340" s="3" t="s">
        <v>1038</v>
      </c>
    </row>
    <row r="341" spans="1:7" x14ac:dyDescent="0.3">
      <c r="A341" s="1" t="s">
        <v>880</v>
      </c>
      <c r="B341" s="1">
        <v>100</v>
      </c>
      <c r="C341" s="1" t="s">
        <v>25</v>
      </c>
      <c r="D341" s="1" t="s">
        <v>893</v>
      </c>
      <c r="E341" s="1" t="s">
        <v>202</v>
      </c>
      <c r="F341" s="1" t="str">
        <f t="shared" si="5"/>
        <v>U13</v>
      </c>
      <c r="G341" s="3" t="s">
        <v>1038</v>
      </c>
    </row>
    <row r="342" spans="1:7" x14ac:dyDescent="0.3">
      <c r="A342" s="1" t="s">
        <v>880</v>
      </c>
      <c r="B342" s="1">
        <v>111</v>
      </c>
      <c r="C342" s="1" t="s">
        <v>557</v>
      </c>
      <c r="D342" s="1" t="s">
        <v>230</v>
      </c>
      <c r="E342" s="42" t="s">
        <v>203</v>
      </c>
      <c r="F342" s="1" t="str">
        <f t="shared" si="5"/>
        <v>U13</v>
      </c>
      <c r="G342" s="3" t="s">
        <v>1038</v>
      </c>
    </row>
    <row r="343" spans="1:7" x14ac:dyDescent="0.3">
      <c r="A343" s="1" t="s">
        <v>880</v>
      </c>
      <c r="B343" s="1">
        <v>137</v>
      </c>
      <c r="C343" s="1" t="s">
        <v>887</v>
      </c>
      <c r="D343" s="1" t="s">
        <v>894</v>
      </c>
      <c r="E343" s="42" t="s">
        <v>203</v>
      </c>
      <c r="F343" s="1" t="str">
        <f t="shared" si="5"/>
        <v>U13</v>
      </c>
      <c r="G343" s="3" t="s">
        <v>1038</v>
      </c>
    </row>
    <row r="344" spans="1:7" x14ac:dyDescent="0.3">
      <c r="A344" s="1" t="s">
        <v>880</v>
      </c>
      <c r="B344" s="1">
        <v>136</v>
      </c>
      <c r="C344" s="1" t="s">
        <v>895</v>
      </c>
      <c r="D344" s="1" t="s">
        <v>896</v>
      </c>
      <c r="E344" s="42" t="s">
        <v>203</v>
      </c>
      <c r="F344" s="1" t="str">
        <f t="shared" si="5"/>
        <v>U13</v>
      </c>
      <c r="G344" s="3" t="s">
        <v>1038</v>
      </c>
    </row>
    <row r="345" spans="1:7" x14ac:dyDescent="0.3">
      <c r="A345" s="1" t="s">
        <v>880</v>
      </c>
      <c r="B345" s="1">
        <v>138</v>
      </c>
      <c r="C345" s="1" t="s">
        <v>43</v>
      </c>
      <c r="D345" s="1" t="s">
        <v>897</v>
      </c>
      <c r="E345" s="42" t="s">
        <v>203</v>
      </c>
      <c r="F345" s="1" t="str">
        <f t="shared" si="5"/>
        <v>U13</v>
      </c>
      <c r="G345" s="3" t="s">
        <v>1038</v>
      </c>
    </row>
    <row r="346" spans="1:7" x14ac:dyDescent="0.3">
      <c r="A346" s="1" t="s">
        <v>880</v>
      </c>
      <c r="B346" s="1">
        <v>139</v>
      </c>
      <c r="C346" s="1" t="s">
        <v>518</v>
      </c>
      <c r="D346" s="1" t="s">
        <v>898</v>
      </c>
      <c r="E346" s="42" t="s">
        <v>203</v>
      </c>
      <c r="F346" s="1" t="str">
        <f t="shared" si="5"/>
        <v>U13</v>
      </c>
      <c r="G346" s="3" t="s">
        <v>1038</v>
      </c>
    </row>
    <row r="347" spans="1:7" x14ac:dyDescent="0.3">
      <c r="A347" s="1" t="s">
        <v>880</v>
      </c>
      <c r="B347" s="1">
        <v>104</v>
      </c>
      <c r="C347" s="1" t="s">
        <v>899</v>
      </c>
      <c r="D347" s="1" t="s">
        <v>34</v>
      </c>
      <c r="E347" s="1" t="s">
        <v>492</v>
      </c>
      <c r="F347" s="1" t="str">
        <f t="shared" si="5"/>
        <v>U13</v>
      </c>
      <c r="G347" s="3" t="s">
        <v>1038</v>
      </c>
    </row>
    <row r="348" spans="1:7" x14ac:dyDescent="0.3">
      <c r="A348" s="1" t="s">
        <v>880</v>
      </c>
      <c r="B348" s="1">
        <v>105</v>
      </c>
      <c r="C348" s="1" t="s">
        <v>900</v>
      </c>
      <c r="D348" s="1" t="s">
        <v>44</v>
      </c>
      <c r="E348" s="1" t="s">
        <v>492</v>
      </c>
      <c r="F348" s="1" t="str">
        <f t="shared" si="5"/>
        <v>U13</v>
      </c>
      <c r="G348" s="3" t="s">
        <v>1038</v>
      </c>
    </row>
    <row r="349" spans="1:7" x14ac:dyDescent="0.3">
      <c r="A349" s="1" t="s">
        <v>880</v>
      </c>
      <c r="B349" s="1">
        <v>106</v>
      </c>
      <c r="C349" s="1" t="s">
        <v>729</v>
      </c>
      <c r="D349" s="1" t="s">
        <v>901</v>
      </c>
      <c r="E349" s="1" t="s">
        <v>492</v>
      </c>
      <c r="F349" s="1" t="str">
        <f t="shared" si="5"/>
        <v>U13</v>
      </c>
      <c r="G349" s="3" t="s">
        <v>1038</v>
      </c>
    </row>
    <row r="350" spans="1:7" x14ac:dyDescent="0.3">
      <c r="A350" s="1" t="s">
        <v>880</v>
      </c>
      <c r="B350" s="1">
        <v>107</v>
      </c>
      <c r="C350" s="1" t="s">
        <v>902</v>
      </c>
      <c r="D350" s="1" t="s">
        <v>903</v>
      </c>
      <c r="E350" s="1" t="s">
        <v>492</v>
      </c>
      <c r="F350" s="1" t="str">
        <f t="shared" si="5"/>
        <v>U13</v>
      </c>
      <c r="G350" s="3" t="s">
        <v>1038</v>
      </c>
    </row>
    <row r="351" spans="1:7" x14ac:dyDescent="0.3">
      <c r="A351" s="1" t="s">
        <v>880</v>
      </c>
      <c r="B351" s="1">
        <v>134</v>
      </c>
      <c r="C351" s="1" t="s">
        <v>37</v>
      </c>
      <c r="D351" s="1" t="s">
        <v>904</v>
      </c>
      <c r="E351" s="1" t="s">
        <v>492</v>
      </c>
      <c r="F351" s="1" t="str">
        <f t="shared" si="5"/>
        <v>U13</v>
      </c>
      <c r="G351" s="3" t="s">
        <v>1038</v>
      </c>
    </row>
    <row r="352" spans="1:7" x14ac:dyDescent="0.3">
      <c r="A352" s="1" t="s">
        <v>880</v>
      </c>
      <c r="B352" s="1">
        <v>108</v>
      </c>
      <c r="C352" s="1" t="s">
        <v>905</v>
      </c>
      <c r="D352" s="1" t="s">
        <v>906</v>
      </c>
      <c r="E352" s="1" t="s">
        <v>496</v>
      </c>
      <c r="F352" s="1" t="str">
        <f t="shared" si="5"/>
        <v>U13</v>
      </c>
      <c r="G352" s="3" t="s">
        <v>1038</v>
      </c>
    </row>
    <row r="353" spans="1:7" x14ac:dyDescent="0.3">
      <c r="A353" s="1" t="s">
        <v>880</v>
      </c>
      <c r="B353" s="1">
        <v>113</v>
      </c>
      <c r="C353" s="1" t="s">
        <v>907</v>
      </c>
      <c r="D353" s="1" t="s">
        <v>908</v>
      </c>
      <c r="E353" s="1" t="s">
        <v>496</v>
      </c>
      <c r="F353" s="1" t="str">
        <f t="shared" si="5"/>
        <v>U13</v>
      </c>
      <c r="G353" s="3" t="s">
        <v>1038</v>
      </c>
    </row>
    <row r="354" spans="1:7" x14ac:dyDescent="0.3">
      <c r="A354" s="1" t="s">
        <v>880</v>
      </c>
      <c r="B354" s="1">
        <v>118</v>
      </c>
      <c r="C354" s="1" t="s">
        <v>25</v>
      </c>
      <c r="D354" s="1" t="s">
        <v>38</v>
      </c>
      <c r="E354" s="1" t="s">
        <v>496</v>
      </c>
      <c r="F354" s="1" t="str">
        <f t="shared" si="5"/>
        <v>U13</v>
      </c>
      <c r="G354" s="3" t="s">
        <v>1038</v>
      </c>
    </row>
    <row r="355" spans="1:7" x14ac:dyDescent="0.3">
      <c r="A355" s="1" t="s">
        <v>880</v>
      </c>
      <c r="B355" s="1">
        <v>124</v>
      </c>
      <c r="C355" s="1" t="s">
        <v>909</v>
      </c>
      <c r="D355" s="1" t="s">
        <v>551</v>
      </c>
      <c r="E355" s="1" t="s">
        <v>496</v>
      </c>
      <c r="F355" s="1" t="str">
        <f t="shared" si="5"/>
        <v>U13</v>
      </c>
      <c r="G355" s="3" t="s">
        <v>1038</v>
      </c>
    </row>
    <row r="356" spans="1:7" x14ac:dyDescent="0.3">
      <c r="A356" s="1" t="s">
        <v>880</v>
      </c>
      <c r="B356" s="1">
        <v>127</v>
      </c>
      <c r="C356" s="1" t="s">
        <v>910</v>
      </c>
      <c r="D356" s="1" t="s">
        <v>871</v>
      </c>
      <c r="E356" s="1" t="s">
        <v>498</v>
      </c>
      <c r="F356" s="1" t="str">
        <f t="shared" si="5"/>
        <v>U13</v>
      </c>
      <c r="G356" s="3" t="s">
        <v>1038</v>
      </c>
    </row>
    <row r="357" spans="1:7" x14ac:dyDescent="0.3">
      <c r="A357" s="1" t="s">
        <v>880</v>
      </c>
      <c r="B357" s="1">
        <v>133</v>
      </c>
      <c r="C357" s="1" t="s">
        <v>47</v>
      </c>
      <c r="D357" s="1" t="s">
        <v>911</v>
      </c>
      <c r="E357" s="1" t="s">
        <v>498</v>
      </c>
      <c r="F357" s="1" t="str">
        <f t="shared" si="5"/>
        <v>U13</v>
      </c>
      <c r="G357" s="3" t="s">
        <v>1038</v>
      </c>
    </row>
    <row r="358" spans="1:7" x14ac:dyDescent="0.3">
      <c r="A358" s="1" t="s">
        <v>880</v>
      </c>
      <c r="B358" s="1">
        <v>103</v>
      </c>
      <c r="C358" s="1" t="s">
        <v>912</v>
      </c>
      <c r="D358" s="1" t="s">
        <v>482</v>
      </c>
      <c r="E358" s="1" t="s">
        <v>498</v>
      </c>
      <c r="F358" s="1" t="str">
        <f t="shared" si="5"/>
        <v>U13</v>
      </c>
      <c r="G358" s="3" t="s">
        <v>1038</v>
      </c>
    </row>
    <row r="359" spans="1:7" x14ac:dyDescent="0.3">
      <c r="A359" s="1" t="s">
        <v>880</v>
      </c>
      <c r="B359" s="1">
        <v>112</v>
      </c>
      <c r="C359" s="1" t="s">
        <v>913</v>
      </c>
      <c r="D359" s="1" t="s">
        <v>132</v>
      </c>
      <c r="E359" s="1" t="s">
        <v>498</v>
      </c>
      <c r="F359" s="1" t="str">
        <f t="shared" si="5"/>
        <v>U13</v>
      </c>
      <c r="G359" s="3" t="s">
        <v>1038</v>
      </c>
    </row>
    <row r="360" spans="1:7" x14ac:dyDescent="0.3">
      <c r="A360" s="1" t="s">
        <v>880</v>
      </c>
      <c r="B360" s="1">
        <v>131</v>
      </c>
      <c r="C360" s="1" t="s">
        <v>914</v>
      </c>
      <c r="D360" s="1" t="s">
        <v>748</v>
      </c>
      <c r="E360" s="1" t="s">
        <v>498</v>
      </c>
      <c r="F360" s="1" t="str">
        <f t="shared" si="5"/>
        <v>U13</v>
      </c>
      <c r="G360" s="3" t="s">
        <v>1038</v>
      </c>
    </row>
    <row r="361" spans="1:7" x14ac:dyDescent="0.3">
      <c r="A361" s="1" t="s">
        <v>880</v>
      </c>
      <c r="B361" s="1">
        <v>109</v>
      </c>
      <c r="C361" s="1" t="s">
        <v>915</v>
      </c>
      <c r="D361" s="1" t="s">
        <v>916</v>
      </c>
      <c r="E361" s="1" t="s">
        <v>205</v>
      </c>
      <c r="F361" s="1" t="str">
        <f t="shared" si="5"/>
        <v>U13</v>
      </c>
      <c r="G361" s="3" t="s">
        <v>1038</v>
      </c>
    </row>
    <row r="362" spans="1:7" x14ac:dyDescent="0.3">
      <c r="A362" s="1" t="s">
        <v>880</v>
      </c>
      <c r="B362" s="1">
        <v>128</v>
      </c>
      <c r="C362" s="1" t="s">
        <v>45</v>
      </c>
      <c r="D362" s="1" t="s">
        <v>917</v>
      </c>
      <c r="E362" s="1" t="s">
        <v>205</v>
      </c>
      <c r="F362" s="1" t="str">
        <f t="shared" si="5"/>
        <v>U13</v>
      </c>
      <c r="G362" s="3" t="s">
        <v>1038</v>
      </c>
    </row>
    <row r="363" spans="1:7" x14ac:dyDescent="0.3">
      <c r="A363" s="1" t="s">
        <v>880</v>
      </c>
      <c r="B363" s="1">
        <v>114</v>
      </c>
      <c r="C363" s="1" t="s">
        <v>26</v>
      </c>
      <c r="D363" s="1" t="s">
        <v>763</v>
      </c>
      <c r="E363" s="1" t="s">
        <v>661</v>
      </c>
      <c r="F363" s="1" t="str">
        <f t="shared" si="5"/>
        <v>U13</v>
      </c>
      <c r="G363" s="3" t="s">
        <v>1038</v>
      </c>
    </row>
    <row r="364" spans="1:7" x14ac:dyDescent="0.3">
      <c r="A364" s="1" t="s">
        <v>880</v>
      </c>
      <c r="B364" s="1">
        <v>122</v>
      </c>
      <c r="C364" s="1" t="s">
        <v>882</v>
      </c>
      <c r="D364" s="1" t="s">
        <v>23</v>
      </c>
      <c r="E364" s="1" t="s">
        <v>661</v>
      </c>
      <c r="F364" s="1" t="str">
        <f t="shared" si="5"/>
        <v>U13</v>
      </c>
      <c r="G364" s="3" t="s">
        <v>1038</v>
      </c>
    </row>
    <row r="365" spans="1:7" x14ac:dyDescent="0.3">
      <c r="A365" s="1" t="s">
        <v>880</v>
      </c>
      <c r="B365" s="1">
        <v>125</v>
      </c>
      <c r="C365" s="1" t="s">
        <v>287</v>
      </c>
      <c r="D365" s="1" t="s">
        <v>288</v>
      </c>
      <c r="E365" s="1" t="s">
        <v>661</v>
      </c>
      <c r="F365" s="1" t="str">
        <f t="shared" si="5"/>
        <v>U13</v>
      </c>
      <c r="G365" s="3" t="s">
        <v>1038</v>
      </c>
    </row>
    <row r="366" spans="1:7" x14ac:dyDescent="0.3">
      <c r="A366" s="1" t="s">
        <v>880</v>
      </c>
      <c r="B366" s="1">
        <v>110</v>
      </c>
      <c r="C366" s="1" t="s">
        <v>33</v>
      </c>
      <c r="D366" s="1" t="s">
        <v>95</v>
      </c>
      <c r="E366" s="1" t="s">
        <v>206</v>
      </c>
      <c r="F366" s="1" t="str">
        <f t="shared" si="5"/>
        <v>U13</v>
      </c>
      <c r="G366" s="3" t="s">
        <v>1038</v>
      </c>
    </row>
    <row r="367" spans="1:7" x14ac:dyDescent="0.3">
      <c r="A367" s="1" t="s">
        <v>880</v>
      </c>
      <c r="B367" s="1">
        <v>130</v>
      </c>
      <c r="C367" s="1" t="s">
        <v>918</v>
      </c>
      <c r="D367" s="1" t="s">
        <v>919</v>
      </c>
      <c r="E367" s="1" t="s">
        <v>801</v>
      </c>
      <c r="F367" s="1" t="str">
        <f t="shared" si="5"/>
        <v>U13</v>
      </c>
      <c r="G367" s="3" t="s">
        <v>1038</v>
      </c>
    </row>
    <row r="368" spans="1:7" x14ac:dyDescent="0.3">
      <c r="A368" s="1" t="s">
        <v>880</v>
      </c>
      <c r="B368" s="1">
        <v>129</v>
      </c>
      <c r="C368" s="1" t="s">
        <v>920</v>
      </c>
      <c r="D368" s="1" t="s">
        <v>601</v>
      </c>
      <c r="E368" s="1" t="s">
        <v>801</v>
      </c>
      <c r="F368" s="1" t="str">
        <f t="shared" si="5"/>
        <v>U13</v>
      </c>
      <c r="G368" s="3" t="s">
        <v>1038</v>
      </c>
    </row>
    <row r="369" spans="1:7" x14ac:dyDescent="0.3">
      <c r="A369" s="1" t="s">
        <v>921</v>
      </c>
      <c r="B369" s="1">
        <v>181</v>
      </c>
      <c r="C369" s="1" t="s">
        <v>19</v>
      </c>
      <c r="D369" s="1" t="s">
        <v>120</v>
      </c>
      <c r="E369" s="42" t="s">
        <v>483</v>
      </c>
      <c r="F369" s="1" t="str">
        <f t="shared" si="5"/>
        <v>U15</v>
      </c>
      <c r="G369" s="3" t="s">
        <v>1037</v>
      </c>
    </row>
    <row r="370" spans="1:7" x14ac:dyDescent="0.3">
      <c r="A370" s="1" t="s">
        <v>921</v>
      </c>
      <c r="B370" s="1">
        <v>142</v>
      </c>
      <c r="C370" s="1" t="s">
        <v>2</v>
      </c>
      <c r="D370" s="1" t="s">
        <v>266</v>
      </c>
      <c r="E370" s="1" t="s">
        <v>201</v>
      </c>
      <c r="F370" s="1" t="str">
        <f t="shared" si="5"/>
        <v>U15</v>
      </c>
      <c r="G370" s="3" t="s">
        <v>1037</v>
      </c>
    </row>
    <row r="371" spans="1:7" x14ac:dyDescent="0.3">
      <c r="A371" s="1" t="s">
        <v>921</v>
      </c>
      <c r="B371" s="1">
        <v>147</v>
      </c>
      <c r="C371" s="1" t="s">
        <v>105</v>
      </c>
      <c r="D371" s="1" t="s">
        <v>59</v>
      </c>
      <c r="E371" s="1" t="s">
        <v>201</v>
      </c>
      <c r="F371" s="1" t="str">
        <f t="shared" si="5"/>
        <v>U15</v>
      </c>
      <c r="G371" s="3" t="s">
        <v>1037</v>
      </c>
    </row>
    <row r="372" spans="1:7" x14ac:dyDescent="0.3">
      <c r="A372" s="1" t="s">
        <v>921</v>
      </c>
      <c r="B372" s="1">
        <v>176</v>
      </c>
      <c r="C372" s="1" t="s">
        <v>117</v>
      </c>
      <c r="D372" s="1" t="s">
        <v>118</v>
      </c>
      <c r="E372" s="1" t="s">
        <v>201</v>
      </c>
      <c r="F372" s="1" t="str">
        <f t="shared" si="5"/>
        <v>U15</v>
      </c>
      <c r="G372" s="3" t="s">
        <v>1037</v>
      </c>
    </row>
    <row r="373" spans="1:7" x14ac:dyDescent="0.3">
      <c r="A373" s="1" t="s">
        <v>921</v>
      </c>
      <c r="B373" s="1">
        <v>177</v>
      </c>
      <c r="C373" s="1" t="s">
        <v>237</v>
      </c>
      <c r="D373" s="1" t="s">
        <v>116</v>
      </c>
      <c r="E373" s="1" t="s">
        <v>201</v>
      </c>
      <c r="F373" s="1" t="str">
        <f t="shared" si="5"/>
        <v>U15</v>
      </c>
      <c r="G373" s="3" t="s">
        <v>1037</v>
      </c>
    </row>
    <row r="374" spans="1:7" x14ac:dyDescent="0.3">
      <c r="A374" s="1" t="s">
        <v>921</v>
      </c>
      <c r="B374" s="1">
        <v>146</v>
      </c>
      <c r="C374" s="1" t="s">
        <v>922</v>
      </c>
      <c r="D374" s="1" t="s">
        <v>923</v>
      </c>
      <c r="E374" s="1" t="s">
        <v>201</v>
      </c>
      <c r="F374" s="1" t="str">
        <f t="shared" si="5"/>
        <v>U15</v>
      </c>
      <c r="G374" s="3" t="s">
        <v>1037</v>
      </c>
    </row>
    <row r="375" spans="1:7" x14ac:dyDescent="0.3">
      <c r="A375" s="1" t="s">
        <v>921</v>
      </c>
      <c r="B375" s="1">
        <v>173</v>
      </c>
      <c r="C375" s="1" t="s">
        <v>508</v>
      </c>
      <c r="D375" s="1" t="s">
        <v>924</v>
      </c>
      <c r="E375" s="1" t="s">
        <v>201</v>
      </c>
      <c r="F375" s="1" t="str">
        <f t="shared" si="5"/>
        <v>U15</v>
      </c>
      <c r="G375" s="3" t="s">
        <v>1037</v>
      </c>
    </row>
    <row r="376" spans="1:7" x14ac:dyDescent="0.3">
      <c r="A376" s="1" t="s">
        <v>921</v>
      </c>
      <c r="B376" s="1">
        <v>141</v>
      </c>
      <c r="C376" s="1" t="s">
        <v>109</v>
      </c>
      <c r="D376" s="1" t="s">
        <v>110</v>
      </c>
      <c r="E376" s="1" t="s">
        <v>201</v>
      </c>
      <c r="F376" s="1" t="str">
        <f t="shared" si="5"/>
        <v>U15</v>
      </c>
      <c r="G376" s="3" t="s">
        <v>1037</v>
      </c>
    </row>
    <row r="377" spans="1:7" x14ac:dyDescent="0.3">
      <c r="A377" s="1" t="s">
        <v>921</v>
      </c>
      <c r="B377" s="1">
        <v>186</v>
      </c>
      <c r="C377" s="1" t="s">
        <v>925</v>
      </c>
      <c r="D377" s="1" t="s">
        <v>926</v>
      </c>
      <c r="E377" s="1" t="s">
        <v>201</v>
      </c>
      <c r="F377" s="1" t="str">
        <f t="shared" si="5"/>
        <v>U15</v>
      </c>
      <c r="G377" s="3" t="s">
        <v>1037</v>
      </c>
    </row>
    <row r="378" spans="1:7" x14ac:dyDescent="0.3">
      <c r="A378" s="1" t="s">
        <v>921</v>
      </c>
      <c r="B378" s="1">
        <v>153</v>
      </c>
      <c r="C378" s="1" t="s">
        <v>927</v>
      </c>
      <c r="D378" s="1" t="s">
        <v>928</v>
      </c>
      <c r="E378" s="1" t="s">
        <v>201</v>
      </c>
      <c r="F378" s="1" t="str">
        <f t="shared" si="5"/>
        <v>U15</v>
      </c>
      <c r="G378" s="3" t="s">
        <v>1037</v>
      </c>
    </row>
    <row r="379" spans="1:7" x14ac:dyDescent="0.3">
      <c r="A379" s="1" t="s">
        <v>921</v>
      </c>
      <c r="B379" s="1">
        <v>143</v>
      </c>
      <c r="C379" s="1" t="s">
        <v>55</v>
      </c>
      <c r="D379" s="1" t="s">
        <v>102</v>
      </c>
      <c r="E379" s="1" t="s">
        <v>201</v>
      </c>
      <c r="F379" s="1" t="str">
        <f t="shared" si="5"/>
        <v>U15</v>
      </c>
      <c r="G379" s="3" t="s">
        <v>1037</v>
      </c>
    </row>
    <row r="380" spans="1:7" x14ac:dyDescent="0.3">
      <c r="A380" s="1" t="s">
        <v>921</v>
      </c>
      <c r="B380" s="51">
        <v>540</v>
      </c>
      <c r="C380" s="1" t="s">
        <v>1021</v>
      </c>
      <c r="D380" s="1" t="s">
        <v>7</v>
      </c>
      <c r="E380" s="1" t="s">
        <v>492</v>
      </c>
      <c r="F380" s="1" t="str">
        <f t="shared" si="5"/>
        <v>U15</v>
      </c>
      <c r="G380" s="3" t="s">
        <v>1037</v>
      </c>
    </row>
    <row r="381" spans="1:7" x14ac:dyDescent="0.3">
      <c r="A381" s="1" t="s">
        <v>921</v>
      </c>
      <c r="B381" s="1">
        <v>140</v>
      </c>
      <c r="C381" s="1" t="s">
        <v>63</v>
      </c>
      <c r="D381" s="1" t="s">
        <v>7</v>
      </c>
      <c r="E381" s="1" t="s">
        <v>201</v>
      </c>
      <c r="F381" s="1" t="str">
        <f t="shared" si="5"/>
        <v>U15</v>
      </c>
      <c r="G381" s="3" t="s">
        <v>1037</v>
      </c>
    </row>
    <row r="382" spans="1:7" x14ac:dyDescent="0.3">
      <c r="A382" s="1" t="s">
        <v>921</v>
      </c>
      <c r="B382" s="1">
        <v>183</v>
      </c>
      <c r="C382" s="1" t="s">
        <v>119</v>
      </c>
      <c r="D382" s="1" t="s">
        <v>929</v>
      </c>
      <c r="E382" s="1" t="s">
        <v>201</v>
      </c>
      <c r="F382" s="1" t="str">
        <f t="shared" si="5"/>
        <v>U15</v>
      </c>
      <c r="G382" s="3" t="s">
        <v>1037</v>
      </c>
    </row>
    <row r="383" spans="1:7" x14ac:dyDescent="0.3">
      <c r="A383" s="1" t="s">
        <v>921</v>
      </c>
      <c r="B383" s="1">
        <v>149</v>
      </c>
      <c r="C383" s="1" t="s">
        <v>4</v>
      </c>
      <c r="D383" s="1" t="s">
        <v>238</v>
      </c>
      <c r="E383" s="1" t="s">
        <v>202</v>
      </c>
      <c r="F383" s="1" t="str">
        <f t="shared" si="5"/>
        <v>U15</v>
      </c>
      <c r="G383" s="3" t="s">
        <v>1037</v>
      </c>
    </row>
    <row r="384" spans="1:7" x14ac:dyDescent="0.3">
      <c r="A384" s="1" t="s">
        <v>921</v>
      </c>
      <c r="B384" s="1">
        <v>150</v>
      </c>
      <c r="C384" s="1" t="s">
        <v>930</v>
      </c>
      <c r="D384" s="1" t="s">
        <v>613</v>
      </c>
      <c r="E384" s="1" t="s">
        <v>202</v>
      </c>
      <c r="F384" s="1" t="str">
        <f t="shared" si="5"/>
        <v>U15</v>
      </c>
      <c r="G384" s="3" t="s">
        <v>1037</v>
      </c>
    </row>
    <row r="385" spans="1:7" x14ac:dyDescent="0.3">
      <c r="A385" s="1" t="s">
        <v>921</v>
      </c>
      <c r="B385" s="1">
        <v>156</v>
      </c>
      <c r="C385" s="1" t="s">
        <v>931</v>
      </c>
      <c r="D385" s="1" t="s">
        <v>855</v>
      </c>
      <c r="E385" s="1" t="s">
        <v>202</v>
      </c>
      <c r="F385" s="1" t="str">
        <f t="shared" si="5"/>
        <v>U15</v>
      </c>
      <c r="G385" s="3" t="s">
        <v>1037</v>
      </c>
    </row>
    <row r="386" spans="1:7" x14ac:dyDescent="0.3">
      <c r="A386" s="1" t="s">
        <v>921</v>
      </c>
      <c r="B386" s="1">
        <v>160</v>
      </c>
      <c r="C386" s="1" t="s">
        <v>61</v>
      </c>
      <c r="D386" s="1" t="s">
        <v>236</v>
      </c>
      <c r="E386" s="1" t="s">
        <v>202</v>
      </c>
      <c r="F386" s="1" t="str">
        <f t="shared" si="5"/>
        <v>U15</v>
      </c>
      <c r="G386" s="3" t="s">
        <v>1037</v>
      </c>
    </row>
    <row r="387" spans="1:7" x14ac:dyDescent="0.3">
      <c r="A387" s="1" t="s">
        <v>921</v>
      </c>
      <c r="B387" s="1">
        <v>161</v>
      </c>
      <c r="C387" s="1" t="s">
        <v>10</v>
      </c>
      <c r="D387" s="1" t="s">
        <v>521</v>
      </c>
      <c r="E387" s="1" t="s">
        <v>202</v>
      </c>
      <c r="F387" s="1" t="str">
        <f t="shared" ref="F387:F450" si="6">TRIM(LEFT(A387,3))</f>
        <v>U15</v>
      </c>
      <c r="G387" s="3" t="s">
        <v>1037</v>
      </c>
    </row>
    <row r="388" spans="1:7" x14ac:dyDescent="0.3">
      <c r="A388" s="1" t="s">
        <v>921</v>
      </c>
      <c r="B388" s="1">
        <v>167</v>
      </c>
      <c r="C388" s="1" t="s">
        <v>524</v>
      </c>
      <c r="D388" s="1" t="s">
        <v>522</v>
      </c>
      <c r="E388" s="1" t="s">
        <v>202</v>
      </c>
      <c r="F388" s="1" t="str">
        <f t="shared" si="6"/>
        <v>U15</v>
      </c>
      <c r="G388" s="3" t="s">
        <v>1037</v>
      </c>
    </row>
    <row r="389" spans="1:7" x14ac:dyDescent="0.3">
      <c r="A389" s="1" t="s">
        <v>921</v>
      </c>
      <c r="B389" s="1">
        <v>190</v>
      </c>
      <c r="C389" s="1" t="s">
        <v>101</v>
      </c>
      <c r="D389" s="1" t="s">
        <v>858</v>
      </c>
      <c r="E389" s="1" t="s">
        <v>202</v>
      </c>
      <c r="F389" s="1" t="str">
        <f t="shared" si="6"/>
        <v>U15</v>
      </c>
      <c r="G389" s="3" t="s">
        <v>1037</v>
      </c>
    </row>
    <row r="390" spans="1:7" x14ac:dyDescent="0.3">
      <c r="A390" s="1" t="s">
        <v>921</v>
      </c>
      <c r="B390" s="1">
        <v>164</v>
      </c>
      <c r="C390" s="1" t="s">
        <v>68</v>
      </c>
      <c r="D390" s="1" t="s">
        <v>458</v>
      </c>
      <c r="E390" s="1" t="s">
        <v>202</v>
      </c>
      <c r="F390" s="1" t="str">
        <f t="shared" si="6"/>
        <v>U15</v>
      </c>
      <c r="G390" s="3" t="s">
        <v>1037</v>
      </c>
    </row>
    <row r="391" spans="1:7" x14ac:dyDescent="0.3">
      <c r="A391" s="1" t="s">
        <v>921</v>
      </c>
      <c r="B391" s="1">
        <v>189</v>
      </c>
      <c r="C391" s="1" t="s">
        <v>9</v>
      </c>
      <c r="D391" s="1" t="s">
        <v>932</v>
      </c>
      <c r="E391" s="1" t="s">
        <v>202</v>
      </c>
      <c r="F391" s="1" t="str">
        <f t="shared" si="6"/>
        <v>U15</v>
      </c>
      <c r="G391" s="3" t="s">
        <v>1037</v>
      </c>
    </row>
    <row r="392" spans="1:7" x14ac:dyDescent="0.3">
      <c r="A392" s="1" t="s">
        <v>921</v>
      </c>
      <c r="B392" s="1">
        <v>193</v>
      </c>
      <c r="C392" s="1" t="s">
        <v>121</v>
      </c>
      <c r="D392" s="1" t="s">
        <v>122</v>
      </c>
      <c r="E392" s="42" t="s">
        <v>203</v>
      </c>
      <c r="F392" s="1" t="str">
        <f t="shared" si="6"/>
        <v>U15</v>
      </c>
      <c r="G392" s="3" t="s">
        <v>1037</v>
      </c>
    </row>
    <row r="393" spans="1:7" x14ac:dyDescent="0.3">
      <c r="A393" s="1" t="s">
        <v>921</v>
      </c>
      <c r="B393" s="1">
        <v>194</v>
      </c>
      <c r="C393" s="1" t="s">
        <v>106</v>
      </c>
      <c r="D393" s="1" t="s">
        <v>933</v>
      </c>
      <c r="E393" s="42" t="s">
        <v>203</v>
      </c>
      <c r="F393" s="1" t="str">
        <f t="shared" si="6"/>
        <v>U15</v>
      </c>
      <c r="G393" s="3" t="s">
        <v>1037</v>
      </c>
    </row>
    <row r="394" spans="1:7" x14ac:dyDescent="0.3">
      <c r="A394" s="1" t="s">
        <v>921</v>
      </c>
      <c r="B394" s="1">
        <v>171</v>
      </c>
      <c r="C394" s="1" t="s">
        <v>15</v>
      </c>
      <c r="D394" s="1" t="s">
        <v>23</v>
      </c>
      <c r="E394" s="42" t="s">
        <v>203</v>
      </c>
      <c r="F394" s="1" t="str">
        <f t="shared" si="6"/>
        <v>U15</v>
      </c>
      <c r="G394" s="3" t="s">
        <v>1037</v>
      </c>
    </row>
    <row r="395" spans="1:7" x14ac:dyDescent="0.3">
      <c r="A395" s="1" t="s">
        <v>921</v>
      </c>
      <c r="B395" s="1">
        <v>170</v>
      </c>
      <c r="C395" s="1" t="s">
        <v>70</v>
      </c>
      <c r="D395" s="1" t="s">
        <v>934</v>
      </c>
      <c r="E395" s="42" t="s">
        <v>203</v>
      </c>
      <c r="F395" s="1" t="str">
        <f t="shared" si="6"/>
        <v>U15</v>
      </c>
      <c r="G395" s="3" t="s">
        <v>1037</v>
      </c>
    </row>
    <row r="396" spans="1:7" x14ac:dyDescent="0.3">
      <c r="A396" s="1" t="s">
        <v>921</v>
      </c>
      <c r="B396" s="1">
        <v>195</v>
      </c>
      <c r="C396" s="1" t="s">
        <v>935</v>
      </c>
      <c r="D396" s="1" t="s">
        <v>894</v>
      </c>
      <c r="E396" s="42" t="s">
        <v>203</v>
      </c>
      <c r="F396" s="1" t="str">
        <f t="shared" si="6"/>
        <v>U15</v>
      </c>
      <c r="G396" s="3" t="s">
        <v>1037</v>
      </c>
    </row>
    <row r="397" spans="1:7" x14ac:dyDescent="0.3">
      <c r="A397" s="1" t="s">
        <v>921</v>
      </c>
      <c r="B397" s="1">
        <v>196</v>
      </c>
      <c r="C397" s="1" t="s">
        <v>936</v>
      </c>
      <c r="D397" s="1" t="s">
        <v>937</v>
      </c>
      <c r="E397" s="42" t="s">
        <v>203</v>
      </c>
      <c r="F397" s="1" t="str">
        <f t="shared" si="6"/>
        <v>U15</v>
      </c>
      <c r="G397" s="3" t="s">
        <v>1037</v>
      </c>
    </row>
    <row r="398" spans="1:7" x14ac:dyDescent="0.3">
      <c r="A398" s="1" t="s">
        <v>921</v>
      </c>
      <c r="B398" s="1">
        <v>179</v>
      </c>
      <c r="C398" s="1" t="s">
        <v>21</v>
      </c>
      <c r="D398" s="1" t="s">
        <v>465</v>
      </c>
      <c r="E398" s="42" t="s">
        <v>203</v>
      </c>
      <c r="F398" s="1" t="str">
        <f t="shared" si="6"/>
        <v>U15</v>
      </c>
      <c r="G398" s="3" t="s">
        <v>1037</v>
      </c>
    </row>
    <row r="399" spans="1:7" x14ac:dyDescent="0.3">
      <c r="A399" s="1" t="s">
        <v>921</v>
      </c>
      <c r="B399" s="1">
        <v>151</v>
      </c>
      <c r="C399" s="1" t="s">
        <v>8</v>
      </c>
      <c r="D399" s="1" t="s">
        <v>938</v>
      </c>
      <c r="E399" s="1" t="s">
        <v>492</v>
      </c>
      <c r="F399" s="1" t="str">
        <f t="shared" si="6"/>
        <v>U15</v>
      </c>
      <c r="G399" s="3" t="s">
        <v>1037</v>
      </c>
    </row>
    <row r="400" spans="1:7" x14ac:dyDescent="0.3">
      <c r="A400" s="1" t="s">
        <v>921</v>
      </c>
      <c r="B400" s="1">
        <v>152</v>
      </c>
      <c r="C400" s="1" t="s">
        <v>10</v>
      </c>
      <c r="D400" s="1" t="s">
        <v>34</v>
      </c>
      <c r="E400" s="1" t="s">
        <v>492</v>
      </c>
      <c r="F400" s="1" t="str">
        <f t="shared" si="6"/>
        <v>U15</v>
      </c>
      <c r="G400" s="3" t="s">
        <v>1037</v>
      </c>
    </row>
    <row r="401" spans="1:8" x14ac:dyDescent="0.3">
      <c r="A401" s="1" t="s">
        <v>921</v>
      </c>
      <c r="B401" s="1">
        <v>166</v>
      </c>
      <c r="C401" s="1" t="s">
        <v>8</v>
      </c>
      <c r="D401" s="1" t="s">
        <v>132</v>
      </c>
      <c r="E401" s="1" t="s">
        <v>492</v>
      </c>
      <c r="F401" s="1" t="str">
        <f t="shared" si="6"/>
        <v>U15</v>
      </c>
      <c r="G401" s="3" t="s">
        <v>1037</v>
      </c>
    </row>
    <row r="402" spans="1:8" x14ac:dyDescent="0.3">
      <c r="A402" s="1" t="s">
        <v>921</v>
      </c>
      <c r="B402" s="1">
        <v>184</v>
      </c>
      <c r="C402" s="1" t="s">
        <v>69</v>
      </c>
      <c r="D402" s="1" t="s">
        <v>939</v>
      </c>
      <c r="E402" s="1" t="s">
        <v>492</v>
      </c>
      <c r="F402" s="1" t="str">
        <f t="shared" si="6"/>
        <v>U15</v>
      </c>
      <c r="G402" s="3" t="s">
        <v>1037</v>
      </c>
    </row>
    <row r="403" spans="1:8" x14ac:dyDescent="0.3">
      <c r="A403" s="1" t="s">
        <v>921</v>
      </c>
      <c r="B403" s="1">
        <v>165</v>
      </c>
      <c r="C403" s="1" t="s">
        <v>113</v>
      </c>
      <c r="D403" s="1" t="s">
        <v>114</v>
      </c>
      <c r="E403" s="1" t="s">
        <v>496</v>
      </c>
      <c r="F403" s="1" t="str">
        <f t="shared" si="6"/>
        <v>U15</v>
      </c>
      <c r="G403" s="3" t="s">
        <v>1037</v>
      </c>
    </row>
    <row r="404" spans="1:8" x14ac:dyDescent="0.3">
      <c r="A404" s="1" t="s">
        <v>921</v>
      </c>
      <c r="B404" s="1">
        <v>159</v>
      </c>
      <c r="C404" s="1" t="s">
        <v>940</v>
      </c>
      <c r="D404" s="1" t="s">
        <v>908</v>
      </c>
      <c r="E404" s="1" t="s">
        <v>496</v>
      </c>
      <c r="F404" s="1" t="str">
        <f t="shared" si="6"/>
        <v>U15</v>
      </c>
      <c r="G404" s="3" t="s">
        <v>1037</v>
      </c>
    </row>
    <row r="405" spans="1:8" x14ac:dyDescent="0.3">
      <c r="A405" s="51" t="s">
        <v>841</v>
      </c>
      <c r="B405" s="1">
        <v>158</v>
      </c>
      <c r="C405" s="1" t="s">
        <v>941</v>
      </c>
      <c r="D405" s="1" t="s">
        <v>154</v>
      </c>
      <c r="E405" s="1" t="s">
        <v>496</v>
      </c>
      <c r="F405" s="1" t="str">
        <f t="shared" si="6"/>
        <v>U13</v>
      </c>
      <c r="G405" s="3" t="s">
        <v>1037</v>
      </c>
      <c r="H405" s="51" t="s">
        <v>1029</v>
      </c>
    </row>
    <row r="406" spans="1:8" x14ac:dyDescent="0.3">
      <c r="A406" s="1" t="s">
        <v>921</v>
      </c>
      <c r="B406" s="1">
        <v>191</v>
      </c>
      <c r="C406" s="1" t="s">
        <v>942</v>
      </c>
      <c r="D406" s="1" t="s">
        <v>943</v>
      </c>
      <c r="E406" s="1" t="s">
        <v>496</v>
      </c>
      <c r="F406" s="1" t="str">
        <f t="shared" si="6"/>
        <v>U15</v>
      </c>
      <c r="G406" s="3" t="s">
        <v>1037</v>
      </c>
    </row>
    <row r="407" spans="1:8" x14ac:dyDescent="0.3">
      <c r="A407" s="1" t="s">
        <v>921</v>
      </c>
      <c r="B407" s="1">
        <v>175</v>
      </c>
      <c r="C407" s="1" t="s">
        <v>69</v>
      </c>
      <c r="D407" s="1" t="s">
        <v>874</v>
      </c>
      <c r="E407" s="1" t="s">
        <v>498</v>
      </c>
      <c r="F407" s="1" t="str">
        <f t="shared" si="6"/>
        <v>U15</v>
      </c>
      <c r="G407" s="3" t="s">
        <v>1037</v>
      </c>
    </row>
    <row r="408" spans="1:8" x14ac:dyDescent="0.3">
      <c r="A408" s="1" t="s">
        <v>921</v>
      </c>
      <c r="B408" s="1">
        <v>178</v>
      </c>
      <c r="C408" s="1" t="s">
        <v>944</v>
      </c>
      <c r="D408" s="1" t="s">
        <v>945</v>
      </c>
      <c r="E408" s="1" t="s">
        <v>498</v>
      </c>
      <c r="F408" s="1" t="str">
        <f t="shared" si="6"/>
        <v>U15</v>
      </c>
      <c r="G408" s="3" t="s">
        <v>1037</v>
      </c>
    </row>
    <row r="409" spans="1:8" x14ac:dyDescent="0.3">
      <c r="A409" s="1" t="s">
        <v>921</v>
      </c>
      <c r="B409" s="1">
        <v>192</v>
      </c>
      <c r="C409" s="1" t="s">
        <v>946</v>
      </c>
      <c r="D409" s="1" t="s">
        <v>947</v>
      </c>
      <c r="E409" s="1" t="s">
        <v>498</v>
      </c>
      <c r="F409" s="1" t="str">
        <f t="shared" si="6"/>
        <v>U15</v>
      </c>
      <c r="G409" s="3" t="s">
        <v>1037</v>
      </c>
    </row>
    <row r="410" spans="1:8" x14ac:dyDescent="0.3">
      <c r="A410" s="1" t="s">
        <v>921</v>
      </c>
      <c r="B410" s="1">
        <v>169</v>
      </c>
      <c r="C410" s="1" t="s">
        <v>948</v>
      </c>
      <c r="D410" s="1" t="s">
        <v>949</v>
      </c>
      <c r="E410" s="1" t="s">
        <v>498</v>
      </c>
      <c r="F410" s="1" t="str">
        <f t="shared" si="6"/>
        <v>U15</v>
      </c>
      <c r="G410" s="3" t="s">
        <v>1037</v>
      </c>
    </row>
    <row r="411" spans="1:8" x14ac:dyDescent="0.3">
      <c r="A411" s="1" t="s">
        <v>921</v>
      </c>
      <c r="B411" s="1">
        <v>157</v>
      </c>
      <c r="C411" s="1" t="s">
        <v>105</v>
      </c>
      <c r="D411" s="1" t="s">
        <v>54</v>
      </c>
      <c r="E411" s="1" t="s">
        <v>204</v>
      </c>
      <c r="F411" s="1" t="str">
        <f t="shared" si="6"/>
        <v>U15</v>
      </c>
      <c r="G411" s="3" t="s">
        <v>1037</v>
      </c>
    </row>
    <row r="412" spans="1:8" x14ac:dyDescent="0.3">
      <c r="A412" s="1" t="s">
        <v>921</v>
      </c>
      <c r="B412" s="1">
        <v>187</v>
      </c>
      <c r="C412" s="1" t="s">
        <v>103</v>
      </c>
      <c r="D412" s="1" t="s">
        <v>104</v>
      </c>
      <c r="E412" s="1" t="s">
        <v>204</v>
      </c>
      <c r="F412" s="1" t="str">
        <f t="shared" si="6"/>
        <v>U15</v>
      </c>
      <c r="G412" s="3" t="s">
        <v>1037</v>
      </c>
    </row>
    <row r="413" spans="1:8" x14ac:dyDescent="0.3">
      <c r="A413" s="1" t="s">
        <v>921</v>
      </c>
      <c r="B413" s="1">
        <v>162</v>
      </c>
      <c r="C413" s="1" t="s">
        <v>111</v>
      </c>
      <c r="D413" s="1" t="s">
        <v>112</v>
      </c>
      <c r="E413" s="1" t="s">
        <v>204</v>
      </c>
      <c r="F413" s="1" t="str">
        <f t="shared" si="6"/>
        <v>U15</v>
      </c>
      <c r="G413" s="3" t="s">
        <v>1037</v>
      </c>
    </row>
    <row r="414" spans="1:8" x14ac:dyDescent="0.3">
      <c r="A414" s="1" t="s">
        <v>921</v>
      </c>
      <c r="B414" s="1">
        <v>148</v>
      </c>
      <c r="C414" s="1" t="s">
        <v>55</v>
      </c>
      <c r="D414" s="1" t="s">
        <v>128</v>
      </c>
      <c r="E414" s="1" t="s">
        <v>205</v>
      </c>
      <c r="F414" s="1" t="str">
        <f t="shared" si="6"/>
        <v>U15</v>
      </c>
      <c r="G414" s="3" t="s">
        <v>1037</v>
      </c>
    </row>
    <row r="415" spans="1:8" x14ac:dyDescent="0.3">
      <c r="A415" s="1" t="s">
        <v>921</v>
      </c>
      <c r="B415" s="1">
        <v>172</v>
      </c>
      <c r="C415" s="1" t="s">
        <v>181</v>
      </c>
      <c r="D415" s="1" t="s">
        <v>950</v>
      </c>
      <c r="E415" s="1" t="s">
        <v>205</v>
      </c>
      <c r="F415" s="1" t="str">
        <f t="shared" si="6"/>
        <v>U15</v>
      </c>
      <c r="G415" s="3" t="s">
        <v>1037</v>
      </c>
    </row>
    <row r="416" spans="1:8" x14ac:dyDescent="0.3">
      <c r="A416" s="1" t="s">
        <v>921</v>
      </c>
      <c r="B416" s="1">
        <v>188</v>
      </c>
      <c r="C416" s="1" t="s">
        <v>9</v>
      </c>
      <c r="D416" s="1" t="s">
        <v>691</v>
      </c>
      <c r="E416" s="1" t="s">
        <v>205</v>
      </c>
      <c r="F416" s="1" t="str">
        <f t="shared" si="6"/>
        <v>U15</v>
      </c>
      <c r="G416" s="3" t="s">
        <v>1037</v>
      </c>
    </row>
    <row r="417" spans="1:7" x14ac:dyDescent="0.3">
      <c r="A417" s="1" t="s">
        <v>921</v>
      </c>
      <c r="B417" s="1">
        <v>180</v>
      </c>
      <c r="C417" s="1" t="s">
        <v>177</v>
      </c>
      <c r="D417" s="1" t="s">
        <v>286</v>
      </c>
      <c r="E417" s="1" t="s">
        <v>206</v>
      </c>
      <c r="F417" s="1" t="str">
        <f t="shared" si="6"/>
        <v>U15</v>
      </c>
      <c r="G417" s="3" t="s">
        <v>1037</v>
      </c>
    </row>
    <row r="418" spans="1:7" x14ac:dyDescent="0.3">
      <c r="A418" s="1" t="s">
        <v>921</v>
      </c>
      <c r="B418" s="1">
        <v>144</v>
      </c>
      <c r="C418" s="1" t="s">
        <v>13</v>
      </c>
      <c r="D418" s="1" t="s">
        <v>124</v>
      </c>
      <c r="E418" s="1" t="s">
        <v>206</v>
      </c>
      <c r="F418" s="1" t="str">
        <f t="shared" si="6"/>
        <v>U15</v>
      </c>
      <c r="G418" s="3" t="s">
        <v>1037</v>
      </c>
    </row>
    <row r="419" spans="1:7" x14ac:dyDescent="0.3">
      <c r="A419" s="1" t="s">
        <v>921</v>
      </c>
      <c r="B419" s="1">
        <v>145</v>
      </c>
      <c r="C419" s="1" t="s">
        <v>123</v>
      </c>
      <c r="D419" s="1" t="s">
        <v>124</v>
      </c>
      <c r="E419" s="1" t="s">
        <v>206</v>
      </c>
      <c r="F419" s="1" t="str">
        <f t="shared" si="6"/>
        <v>U15</v>
      </c>
      <c r="G419" s="3" t="s">
        <v>1037</v>
      </c>
    </row>
    <row r="420" spans="1:7" x14ac:dyDescent="0.3">
      <c r="A420" s="1" t="s">
        <v>921</v>
      </c>
      <c r="B420" s="1">
        <v>154</v>
      </c>
      <c r="C420" s="1" t="s">
        <v>265</v>
      </c>
      <c r="D420" s="1" t="s">
        <v>12</v>
      </c>
      <c r="E420" s="1" t="s">
        <v>206</v>
      </c>
      <c r="F420" s="1" t="str">
        <f t="shared" si="6"/>
        <v>U15</v>
      </c>
      <c r="G420" s="3" t="s">
        <v>1037</v>
      </c>
    </row>
    <row r="421" spans="1:7" x14ac:dyDescent="0.3">
      <c r="A421" s="1" t="s">
        <v>921</v>
      </c>
      <c r="B421" s="1">
        <v>155</v>
      </c>
      <c r="C421" s="1" t="s">
        <v>107</v>
      </c>
      <c r="D421" s="1" t="s">
        <v>108</v>
      </c>
      <c r="E421" s="1" t="s">
        <v>206</v>
      </c>
      <c r="F421" s="1" t="str">
        <f t="shared" si="6"/>
        <v>U15</v>
      </c>
      <c r="G421" s="3" t="s">
        <v>1037</v>
      </c>
    </row>
    <row r="422" spans="1:7" x14ac:dyDescent="0.3">
      <c r="A422" s="1" t="s">
        <v>921</v>
      </c>
      <c r="B422" s="1">
        <v>163</v>
      </c>
      <c r="C422" s="1" t="s">
        <v>849</v>
      </c>
      <c r="D422" s="1" t="s">
        <v>951</v>
      </c>
      <c r="E422" s="1" t="s">
        <v>206</v>
      </c>
      <c r="F422" s="1" t="str">
        <f t="shared" si="6"/>
        <v>U15</v>
      </c>
      <c r="G422" s="3" t="s">
        <v>1037</v>
      </c>
    </row>
    <row r="423" spans="1:7" x14ac:dyDescent="0.3">
      <c r="A423" s="1" t="s">
        <v>921</v>
      </c>
      <c r="B423" s="1">
        <v>174</v>
      </c>
      <c r="C423" s="1" t="s">
        <v>115</v>
      </c>
      <c r="D423" s="1" t="s">
        <v>129</v>
      </c>
      <c r="E423" s="1" t="s">
        <v>207</v>
      </c>
      <c r="F423" s="1" t="str">
        <f t="shared" si="6"/>
        <v>U15</v>
      </c>
      <c r="G423" s="3" t="s">
        <v>1037</v>
      </c>
    </row>
    <row r="424" spans="1:7" x14ac:dyDescent="0.3">
      <c r="A424" s="1" t="s">
        <v>921</v>
      </c>
      <c r="B424" s="1">
        <v>182</v>
      </c>
      <c r="C424" s="51" t="s">
        <v>868</v>
      </c>
      <c r="D424" s="1" t="s">
        <v>952</v>
      </c>
      <c r="E424" s="1" t="s">
        <v>207</v>
      </c>
      <c r="F424" s="1" t="str">
        <f t="shared" si="6"/>
        <v>U15</v>
      </c>
      <c r="G424" s="3" t="s">
        <v>1037</v>
      </c>
    </row>
    <row r="425" spans="1:7" x14ac:dyDescent="0.3">
      <c r="A425" s="1" t="s">
        <v>921</v>
      </c>
      <c r="B425" s="1">
        <v>185</v>
      </c>
      <c r="C425" s="1" t="s">
        <v>65</v>
      </c>
      <c r="D425" s="1" t="s">
        <v>31</v>
      </c>
      <c r="E425" s="1" t="s">
        <v>207</v>
      </c>
      <c r="F425" s="1" t="str">
        <f t="shared" si="6"/>
        <v>U15</v>
      </c>
      <c r="G425" s="3" t="s">
        <v>1037</v>
      </c>
    </row>
    <row r="426" spans="1:7" x14ac:dyDescent="0.3">
      <c r="A426" s="1" t="s">
        <v>921</v>
      </c>
      <c r="B426" s="1">
        <v>168</v>
      </c>
      <c r="C426" s="1" t="s">
        <v>69</v>
      </c>
      <c r="D426" s="1" t="s">
        <v>669</v>
      </c>
      <c r="E426" s="1" t="s">
        <v>207</v>
      </c>
      <c r="F426" s="1" t="str">
        <f t="shared" si="6"/>
        <v>U15</v>
      </c>
      <c r="G426" s="3" t="s">
        <v>1037</v>
      </c>
    </row>
    <row r="427" spans="1:7" x14ac:dyDescent="0.3">
      <c r="A427" s="1" t="s">
        <v>953</v>
      </c>
      <c r="B427" s="1">
        <v>227</v>
      </c>
      <c r="C427" s="1" t="s">
        <v>954</v>
      </c>
      <c r="D427" s="1" t="s">
        <v>955</v>
      </c>
      <c r="E427" s="42" t="s">
        <v>483</v>
      </c>
      <c r="F427" s="1" t="str">
        <f t="shared" si="6"/>
        <v>U15</v>
      </c>
      <c r="G427" s="3" t="s">
        <v>1038</v>
      </c>
    </row>
    <row r="428" spans="1:7" x14ac:dyDescent="0.3">
      <c r="A428" s="1" t="s">
        <v>953</v>
      </c>
      <c r="B428" s="1">
        <v>226</v>
      </c>
      <c r="C428" s="1" t="s">
        <v>289</v>
      </c>
      <c r="D428" s="1" t="s">
        <v>286</v>
      </c>
      <c r="E428" s="42" t="s">
        <v>483</v>
      </c>
      <c r="F428" s="1" t="str">
        <f t="shared" si="6"/>
        <v>U15</v>
      </c>
      <c r="G428" s="3" t="s">
        <v>1038</v>
      </c>
    </row>
    <row r="429" spans="1:7" x14ac:dyDescent="0.3">
      <c r="A429" s="1" t="s">
        <v>953</v>
      </c>
      <c r="B429" s="1">
        <v>237</v>
      </c>
      <c r="C429" s="1" t="s">
        <v>131</v>
      </c>
      <c r="D429" s="1" t="s">
        <v>515</v>
      </c>
      <c r="E429" s="42" t="s">
        <v>483</v>
      </c>
      <c r="F429" s="1" t="str">
        <f t="shared" si="6"/>
        <v>U15</v>
      </c>
      <c r="G429" s="3" t="s">
        <v>1038</v>
      </c>
    </row>
    <row r="430" spans="1:7" x14ac:dyDescent="0.3">
      <c r="A430" s="1" t="s">
        <v>953</v>
      </c>
      <c r="B430" s="1">
        <v>236</v>
      </c>
      <c r="C430" s="1" t="s">
        <v>32</v>
      </c>
      <c r="D430" s="1" t="s">
        <v>14</v>
      </c>
      <c r="E430" s="42" t="s">
        <v>483</v>
      </c>
      <c r="F430" s="1" t="str">
        <f t="shared" si="6"/>
        <v>U15</v>
      </c>
      <c r="G430" s="3" t="s">
        <v>1038</v>
      </c>
    </row>
    <row r="431" spans="1:7" x14ac:dyDescent="0.3">
      <c r="A431" s="1" t="s">
        <v>953</v>
      </c>
      <c r="B431" s="1">
        <v>222</v>
      </c>
      <c r="C431" s="1" t="s">
        <v>881</v>
      </c>
      <c r="D431" s="1" t="s">
        <v>956</v>
      </c>
      <c r="E431" s="42" t="s">
        <v>483</v>
      </c>
      <c r="F431" s="1" t="str">
        <f t="shared" si="6"/>
        <v>U15</v>
      </c>
      <c r="G431" s="3" t="s">
        <v>1038</v>
      </c>
    </row>
    <row r="432" spans="1:7" x14ac:dyDescent="0.3">
      <c r="A432" s="1" t="s">
        <v>953</v>
      </c>
      <c r="B432" s="1">
        <v>218</v>
      </c>
      <c r="C432" s="1" t="s">
        <v>96</v>
      </c>
      <c r="D432" s="1" t="s">
        <v>97</v>
      </c>
      <c r="E432" s="1" t="s">
        <v>201</v>
      </c>
      <c r="F432" s="1" t="str">
        <f t="shared" si="6"/>
        <v>U15</v>
      </c>
      <c r="G432" s="3" t="s">
        <v>1038</v>
      </c>
    </row>
    <row r="433" spans="1:7" x14ac:dyDescent="0.3">
      <c r="A433" s="1" t="s">
        <v>953</v>
      </c>
      <c r="B433" s="1">
        <v>234</v>
      </c>
      <c r="C433" s="1" t="s">
        <v>80</v>
      </c>
      <c r="D433" s="1" t="s">
        <v>40</v>
      </c>
      <c r="E433" s="1" t="s">
        <v>201</v>
      </c>
      <c r="F433" s="1" t="str">
        <f t="shared" si="6"/>
        <v>U15</v>
      </c>
      <c r="G433" s="3" t="s">
        <v>1038</v>
      </c>
    </row>
    <row r="434" spans="1:7" x14ac:dyDescent="0.3">
      <c r="A434" s="1" t="s">
        <v>953</v>
      </c>
      <c r="B434" s="1">
        <v>228</v>
      </c>
      <c r="C434" s="1" t="s">
        <v>957</v>
      </c>
      <c r="D434" s="1" t="s">
        <v>75</v>
      </c>
      <c r="E434" s="1" t="s">
        <v>201</v>
      </c>
      <c r="F434" s="1" t="str">
        <f t="shared" si="6"/>
        <v>U15</v>
      </c>
      <c r="G434" s="3" t="s">
        <v>1038</v>
      </c>
    </row>
    <row r="435" spans="1:7" x14ac:dyDescent="0.3">
      <c r="A435" s="1" t="s">
        <v>953</v>
      </c>
      <c r="B435" s="1">
        <v>208</v>
      </c>
      <c r="C435" s="1" t="s">
        <v>81</v>
      </c>
      <c r="D435" s="1" t="s">
        <v>82</v>
      </c>
      <c r="E435" s="1" t="s">
        <v>201</v>
      </c>
      <c r="F435" s="1" t="str">
        <f t="shared" si="6"/>
        <v>U15</v>
      </c>
      <c r="G435" s="3" t="s">
        <v>1038</v>
      </c>
    </row>
    <row r="436" spans="1:7" x14ac:dyDescent="0.3">
      <c r="A436" s="1" t="s">
        <v>953</v>
      </c>
      <c r="B436" s="1">
        <v>199</v>
      </c>
      <c r="C436" s="1" t="s">
        <v>73</v>
      </c>
      <c r="D436" s="1" t="s">
        <v>74</v>
      </c>
      <c r="E436" s="1" t="s">
        <v>201</v>
      </c>
      <c r="F436" s="1" t="str">
        <f t="shared" si="6"/>
        <v>U15</v>
      </c>
      <c r="G436" s="3" t="s">
        <v>1038</v>
      </c>
    </row>
    <row r="437" spans="1:7" x14ac:dyDescent="0.3">
      <c r="A437" s="1" t="s">
        <v>953</v>
      </c>
      <c r="B437" s="1">
        <v>214</v>
      </c>
      <c r="C437" s="1" t="s">
        <v>91</v>
      </c>
      <c r="D437" s="1" t="s">
        <v>92</v>
      </c>
      <c r="E437" s="1" t="s">
        <v>201</v>
      </c>
      <c r="F437" s="1" t="str">
        <f t="shared" si="6"/>
        <v>U15</v>
      </c>
      <c r="G437" s="3" t="s">
        <v>1038</v>
      </c>
    </row>
    <row r="438" spans="1:7" x14ac:dyDescent="0.3">
      <c r="A438" s="1" t="s">
        <v>953</v>
      </c>
      <c r="B438" s="1">
        <v>219</v>
      </c>
      <c r="C438" s="1" t="s">
        <v>958</v>
      </c>
      <c r="D438" s="1" t="s">
        <v>959</v>
      </c>
      <c r="E438" s="1" t="s">
        <v>201</v>
      </c>
      <c r="F438" s="1" t="str">
        <f t="shared" si="6"/>
        <v>U15</v>
      </c>
      <c r="G438" s="3" t="s">
        <v>1038</v>
      </c>
    </row>
    <row r="439" spans="1:7" x14ac:dyDescent="0.3">
      <c r="A439" s="1" t="s">
        <v>953</v>
      </c>
      <c r="B439" s="1">
        <v>220</v>
      </c>
      <c r="C439" s="1" t="s">
        <v>881</v>
      </c>
      <c r="D439" s="1" t="s">
        <v>960</v>
      </c>
      <c r="E439" s="1" t="s">
        <v>201</v>
      </c>
      <c r="F439" s="1" t="str">
        <f t="shared" si="6"/>
        <v>U15</v>
      </c>
      <c r="G439" s="3" t="s">
        <v>1038</v>
      </c>
    </row>
    <row r="440" spans="1:7" x14ac:dyDescent="0.3">
      <c r="A440" s="1" t="s">
        <v>953</v>
      </c>
      <c r="B440" s="1">
        <v>197</v>
      </c>
      <c r="C440" s="1" t="s">
        <v>93</v>
      </c>
      <c r="D440" s="1" t="s">
        <v>520</v>
      </c>
      <c r="E440" s="1" t="s">
        <v>202</v>
      </c>
      <c r="F440" s="1" t="str">
        <f t="shared" si="6"/>
        <v>U15</v>
      </c>
      <c r="G440" s="3" t="s">
        <v>1038</v>
      </c>
    </row>
    <row r="441" spans="1:7" x14ac:dyDescent="0.3">
      <c r="A441" s="1" t="s">
        <v>953</v>
      </c>
      <c r="B441" s="1">
        <v>212</v>
      </c>
      <c r="C441" s="1" t="s">
        <v>90</v>
      </c>
      <c r="D441" s="1" t="s">
        <v>232</v>
      </c>
      <c r="E441" s="1" t="s">
        <v>202</v>
      </c>
      <c r="F441" s="1" t="str">
        <f t="shared" si="6"/>
        <v>U15</v>
      </c>
      <c r="G441" s="3" t="s">
        <v>1038</v>
      </c>
    </row>
    <row r="442" spans="1:7" x14ac:dyDescent="0.3">
      <c r="A442" s="1" t="s">
        <v>953</v>
      </c>
      <c r="B442" s="1">
        <v>229</v>
      </c>
      <c r="C442" s="1" t="s">
        <v>961</v>
      </c>
      <c r="D442" s="1" t="s">
        <v>27</v>
      </c>
      <c r="E442" s="1" t="s">
        <v>202</v>
      </c>
      <c r="F442" s="1" t="str">
        <f t="shared" si="6"/>
        <v>U15</v>
      </c>
      <c r="G442" s="3" t="s">
        <v>1038</v>
      </c>
    </row>
    <row r="443" spans="1:7" x14ac:dyDescent="0.3">
      <c r="A443" s="1" t="s">
        <v>953</v>
      </c>
      <c r="B443" s="1">
        <v>233</v>
      </c>
      <c r="C443" s="1" t="s">
        <v>518</v>
      </c>
      <c r="D443" s="1" t="s">
        <v>519</v>
      </c>
      <c r="E443" s="1" t="s">
        <v>202</v>
      </c>
      <c r="F443" s="1" t="str">
        <f t="shared" si="6"/>
        <v>U15</v>
      </c>
      <c r="G443" s="3" t="s">
        <v>1038</v>
      </c>
    </row>
    <row r="444" spans="1:7" x14ac:dyDescent="0.3">
      <c r="A444" s="1" t="s">
        <v>953</v>
      </c>
      <c r="B444" s="1">
        <v>206</v>
      </c>
      <c r="C444" s="1" t="s">
        <v>33</v>
      </c>
      <c r="D444" s="1" t="s">
        <v>88</v>
      </c>
      <c r="E444" s="42" t="s">
        <v>203</v>
      </c>
      <c r="F444" s="1" t="str">
        <f t="shared" si="6"/>
        <v>U15</v>
      </c>
      <c r="G444" s="3" t="s">
        <v>1038</v>
      </c>
    </row>
    <row r="445" spans="1:7" x14ac:dyDescent="0.3">
      <c r="A445" s="1" t="s">
        <v>953</v>
      </c>
      <c r="B445" s="1">
        <v>211</v>
      </c>
      <c r="C445" s="1" t="s">
        <v>233</v>
      </c>
      <c r="D445" s="1" t="s">
        <v>230</v>
      </c>
      <c r="E445" s="42" t="s">
        <v>203</v>
      </c>
      <c r="F445" s="1" t="str">
        <f t="shared" si="6"/>
        <v>U15</v>
      </c>
      <c r="G445" s="3" t="s">
        <v>1038</v>
      </c>
    </row>
    <row r="446" spans="1:7" x14ac:dyDescent="0.3">
      <c r="A446" s="1" t="s">
        <v>953</v>
      </c>
      <c r="B446" s="1">
        <v>235</v>
      </c>
      <c r="C446" s="1" t="s">
        <v>815</v>
      </c>
      <c r="D446" s="1" t="s">
        <v>962</v>
      </c>
      <c r="E446" s="42" t="s">
        <v>203</v>
      </c>
      <c r="F446" s="1" t="str">
        <f t="shared" si="6"/>
        <v>U15</v>
      </c>
      <c r="G446" s="3" t="s">
        <v>1038</v>
      </c>
    </row>
    <row r="447" spans="1:7" x14ac:dyDescent="0.3">
      <c r="A447" s="1" t="s">
        <v>953</v>
      </c>
      <c r="B447" s="1">
        <v>213</v>
      </c>
      <c r="C447" s="1" t="s">
        <v>963</v>
      </c>
      <c r="D447" s="1" t="s">
        <v>964</v>
      </c>
      <c r="E447" s="42" t="s">
        <v>203</v>
      </c>
      <c r="F447" s="1" t="str">
        <f t="shared" si="6"/>
        <v>U15</v>
      </c>
      <c r="G447" s="3" t="s">
        <v>1038</v>
      </c>
    </row>
    <row r="448" spans="1:7" x14ac:dyDescent="0.3">
      <c r="A448" s="1" t="s">
        <v>953</v>
      </c>
      <c r="B448" s="1">
        <v>232</v>
      </c>
      <c r="C448" s="1" t="s">
        <v>965</v>
      </c>
      <c r="D448" s="1" t="s">
        <v>822</v>
      </c>
      <c r="E448" s="1" t="s">
        <v>492</v>
      </c>
      <c r="F448" s="1" t="str">
        <f t="shared" si="6"/>
        <v>U15</v>
      </c>
      <c r="G448" s="3" t="s">
        <v>1038</v>
      </c>
    </row>
    <row r="449" spans="1:7" x14ac:dyDescent="0.3">
      <c r="A449" s="1" t="s">
        <v>953</v>
      </c>
      <c r="B449" s="1">
        <v>201</v>
      </c>
      <c r="C449" s="1" t="s">
        <v>79</v>
      </c>
      <c r="D449" s="1" t="s">
        <v>40</v>
      </c>
      <c r="E449" s="1" t="s">
        <v>492</v>
      </c>
      <c r="F449" s="1" t="str">
        <f t="shared" si="6"/>
        <v>U15</v>
      </c>
      <c r="G449" s="3" t="s">
        <v>1038</v>
      </c>
    </row>
    <row r="450" spans="1:7" x14ac:dyDescent="0.3">
      <c r="A450" s="1" t="s">
        <v>953</v>
      </c>
      <c r="B450" s="1">
        <v>204</v>
      </c>
      <c r="C450" s="1" t="s">
        <v>83</v>
      </c>
      <c r="D450" s="1" t="s">
        <v>44</v>
      </c>
      <c r="E450" s="1" t="s">
        <v>492</v>
      </c>
      <c r="F450" s="1" t="str">
        <f t="shared" si="6"/>
        <v>U15</v>
      </c>
      <c r="G450" s="3" t="s">
        <v>1038</v>
      </c>
    </row>
    <row r="451" spans="1:7" x14ac:dyDescent="0.3">
      <c r="A451" s="1" t="s">
        <v>953</v>
      </c>
      <c r="B451" s="1">
        <v>205</v>
      </c>
      <c r="C451" s="1" t="s">
        <v>966</v>
      </c>
      <c r="D451" s="1" t="s">
        <v>823</v>
      </c>
      <c r="E451" s="1" t="s">
        <v>492</v>
      </c>
      <c r="F451" s="1" t="str">
        <f t="shared" ref="F451:F514" si="7">TRIM(LEFT(A451,3))</f>
        <v>U15</v>
      </c>
      <c r="G451" s="3" t="s">
        <v>1038</v>
      </c>
    </row>
    <row r="452" spans="1:7" x14ac:dyDescent="0.3">
      <c r="A452" s="1" t="s">
        <v>953</v>
      </c>
      <c r="B452" s="1">
        <v>209</v>
      </c>
      <c r="C452" s="1" t="s">
        <v>967</v>
      </c>
      <c r="D452" s="1" t="s">
        <v>968</v>
      </c>
      <c r="E452" s="1" t="s">
        <v>492</v>
      </c>
      <c r="F452" s="1" t="str">
        <f t="shared" si="7"/>
        <v>U15</v>
      </c>
      <c r="G452" s="3" t="s">
        <v>1038</v>
      </c>
    </row>
    <row r="453" spans="1:7" x14ac:dyDescent="0.3">
      <c r="A453" s="1" t="s">
        <v>953</v>
      </c>
      <c r="B453" s="1">
        <v>216</v>
      </c>
      <c r="C453" s="1" t="s">
        <v>969</v>
      </c>
      <c r="D453" s="1" t="s">
        <v>77</v>
      </c>
      <c r="E453" s="1" t="s">
        <v>496</v>
      </c>
      <c r="F453" s="1" t="str">
        <f t="shared" si="7"/>
        <v>U15</v>
      </c>
      <c r="G453" s="3" t="s">
        <v>1038</v>
      </c>
    </row>
    <row r="454" spans="1:7" x14ac:dyDescent="0.3">
      <c r="A454" s="1" t="s">
        <v>953</v>
      </c>
      <c r="B454" s="1">
        <v>200</v>
      </c>
      <c r="C454" s="1" t="s">
        <v>89</v>
      </c>
      <c r="D454" s="1" t="s">
        <v>477</v>
      </c>
      <c r="E454" s="1" t="s">
        <v>498</v>
      </c>
      <c r="F454" s="1" t="str">
        <f t="shared" si="7"/>
        <v>U15</v>
      </c>
      <c r="G454" s="3" t="s">
        <v>1038</v>
      </c>
    </row>
    <row r="455" spans="1:7" x14ac:dyDescent="0.3">
      <c r="A455" s="1" t="s">
        <v>953</v>
      </c>
      <c r="B455" s="1">
        <v>202</v>
      </c>
      <c r="C455" s="1" t="s">
        <v>970</v>
      </c>
      <c r="D455" s="1" t="s">
        <v>971</v>
      </c>
      <c r="E455" s="1" t="s">
        <v>498</v>
      </c>
      <c r="F455" s="1" t="str">
        <f t="shared" si="7"/>
        <v>U15</v>
      </c>
      <c r="G455" s="3" t="s">
        <v>1038</v>
      </c>
    </row>
    <row r="456" spans="1:7" x14ac:dyDescent="0.3">
      <c r="A456" s="1" t="s">
        <v>953</v>
      </c>
      <c r="B456" s="1">
        <v>215</v>
      </c>
      <c r="C456" s="1" t="s">
        <v>89</v>
      </c>
      <c r="D456" s="1" t="s">
        <v>477</v>
      </c>
      <c r="E456" s="1" t="s">
        <v>498</v>
      </c>
      <c r="F456" s="1" t="str">
        <f t="shared" si="7"/>
        <v>U15</v>
      </c>
      <c r="G456" s="3" t="s">
        <v>1038</v>
      </c>
    </row>
    <row r="457" spans="1:7" x14ac:dyDescent="0.3">
      <c r="A457" s="1" t="s">
        <v>953</v>
      </c>
      <c r="B457" s="1">
        <v>223</v>
      </c>
      <c r="C457" s="1" t="s">
        <v>76</v>
      </c>
      <c r="D457" s="1" t="s">
        <v>972</v>
      </c>
      <c r="E457" s="1" t="s">
        <v>205</v>
      </c>
      <c r="F457" s="1" t="str">
        <f t="shared" si="7"/>
        <v>U15</v>
      </c>
      <c r="G457" s="3" t="s">
        <v>1038</v>
      </c>
    </row>
    <row r="458" spans="1:7" x14ac:dyDescent="0.3">
      <c r="A458" s="1" t="s">
        <v>953</v>
      </c>
      <c r="B458" s="1">
        <v>198</v>
      </c>
      <c r="C458" s="1" t="s">
        <v>839</v>
      </c>
      <c r="D458" s="1" t="s">
        <v>19</v>
      </c>
      <c r="E458" s="1" t="s">
        <v>206</v>
      </c>
      <c r="F458" s="1" t="str">
        <f t="shared" si="7"/>
        <v>U15</v>
      </c>
      <c r="G458" s="3" t="s">
        <v>1038</v>
      </c>
    </row>
    <row r="459" spans="1:7" x14ac:dyDescent="0.3">
      <c r="A459" s="1" t="s">
        <v>953</v>
      </c>
      <c r="B459" s="1">
        <v>203</v>
      </c>
      <c r="C459" s="1" t="s">
        <v>263</v>
      </c>
      <c r="D459" s="1" t="s">
        <v>517</v>
      </c>
      <c r="E459" s="1" t="s">
        <v>206</v>
      </c>
      <c r="F459" s="1" t="str">
        <f t="shared" si="7"/>
        <v>U15</v>
      </c>
      <c r="G459" s="3" t="s">
        <v>1038</v>
      </c>
    </row>
    <row r="460" spans="1:7" x14ac:dyDescent="0.3">
      <c r="A460" s="1" t="s">
        <v>953</v>
      </c>
      <c r="B460" s="1">
        <v>207</v>
      </c>
      <c r="C460" s="1" t="s">
        <v>90</v>
      </c>
      <c r="D460" s="1" t="s">
        <v>94</v>
      </c>
      <c r="E460" s="1" t="s">
        <v>206</v>
      </c>
      <c r="F460" s="1" t="str">
        <f t="shared" si="7"/>
        <v>U15</v>
      </c>
      <c r="G460" s="3" t="s">
        <v>1038</v>
      </c>
    </row>
    <row r="461" spans="1:7" x14ac:dyDescent="0.3">
      <c r="A461" s="1" t="s">
        <v>953</v>
      </c>
      <c r="B461" s="1">
        <v>210</v>
      </c>
      <c r="C461" s="1" t="s">
        <v>43</v>
      </c>
      <c r="D461" s="1" t="s">
        <v>95</v>
      </c>
      <c r="E461" s="1" t="s">
        <v>206</v>
      </c>
      <c r="F461" s="1" t="str">
        <f t="shared" si="7"/>
        <v>U15</v>
      </c>
      <c r="G461" s="3" t="s">
        <v>1038</v>
      </c>
    </row>
    <row r="462" spans="1:7" x14ac:dyDescent="0.3">
      <c r="A462" s="1" t="s">
        <v>953</v>
      </c>
      <c r="B462" s="1">
        <v>217</v>
      </c>
      <c r="C462" s="1" t="s">
        <v>76</v>
      </c>
      <c r="D462" s="1" t="s">
        <v>973</v>
      </c>
      <c r="E462" s="1" t="s">
        <v>801</v>
      </c>
      <c r="F462" s="1" t="str">
        <f t="shared" si="7"/>
        <v>U15</v>
      </c>
      <c r="G462" s="3" t="s">
        <v>1038</v>
      </c>
    </row>
    <row r="463" spans="1:7" x14ac:dyDescent="0.3">
      <c r="A463" s="1" t="s">
        <v>953</v>
      </c>
      <c r="B463" s="1">
        <v>221</v>
      </c>
      <c r="C463" s="1" t="s">
        <v>32</v>
      </c>
      <c r="D463" s="1" t="s">
        <v>87</v>
      </c>
      <c r="E463" s="1" t="s">
        <v>801</v>
      </c>
      <c r="F463" s="1" t="str">
        <f t="shared" si="7"/>
        <v>U15</v>
      </c>
      <c r="G463" s="3" t="s">
        <v>1038</v>
      </c>
    </row>
    <row r="464" spans="1:7" x14ac:dyDescent="0.3">
      <c r="A464" s="1" t="s">
        <v>953</v>
      </c>
      <c r="B464" s="1">
        <v>230</v>
      </c>
      <c r="C464" s="1" t="s">
        <v>84</v>
      </c>
      <c r="D464" s="1" t="s">
        <v>85</v>
      </c>
      <c r="E464" s="1" t="s">
        <v>207</v>
      </c>
      <c r="F464" s="1" t="str">
        <f t="shared" si="7"/>
        <v>U15</v>
      </c>
      <c r="G464" s="3" t="s">
        <v>1038</v>
      </c>
    </row>
    <row r="465" spans="1:7" x14ac:dyDescent="0.3">
      <c r="A465" s="1" t="s">
        <v>953</v>
      </c>
      <c r="B465" s="1">
        <v>231</v>
      </c>
      <c r="C465" s="1" t="s">
        <v>86</v>
      </c>
      <c r="D465" s="1" t="s">
        <v>85</v>
      </c>
      <c r="E465" s="1" t="s">
        <v>207</v>
      </c>
      <c r="F465" s="1" t="str">
        <f t="shared" si="7"/>
        <v>U15</v>
      </c>
      <c r="G465" s="3" t="s">
        <v>1038</v>
      </c>
    </row>
    <row r="466" spans="1:7" x14ac:dyDescent="0.3">
      <c r="A466" s="1" t="s">
        <v>953</v>
      </c>
      <c r="B466" s="1">
        <v>224</v>
      </c>
      <c r="C466" s="1" t="s">
        <v>234</v>
      </c>
      <c r="D466" s="1" t="s">
        <v>235</v>
      </c>
      <c r="E466" s="1" t="s">
        <v>207</v>
      </c>
      <c r="F466" s="1" t="str">
        <f t="shared" si="7"/>
        <v>U15</v>
      </c>
      <c r="G466" s="3" t="s">
        <v>1038</v>
      </c>
    </row>
    <row r="467" spans="1:7" x14ac:dyDescent="0.3">
      <c r="A467" s="1" t="s">
        <v>953</v>
      </c>
      <c r="B467" s="1">
        <v>225</v>
      </c>
      <c r="C467" s="1" t="s">
        <v>43</v>
      </c>
      <c r="D467" s="1" t="s">
        <v>974</v>
      </c>
      <c r="E467" s="1" t="s">
        <v>207</v>
      </c>
      <c r="F467" s="1" t="str">
        <f t="shared" si="7"/>
        <v>U15</v>
      </c>
      <c r="G467" s="3" t="s">
        <v>1038</v>
      </c>
    </row>
    <row r="468" spans="1:7" x14ac:dyDescent="0.3">
      <c r="A468" s="1" t="s">
        <v>975</v>
      </c>
      <c r="B468" s="1">
        <v>259</v>
      </c>
      <c r="C468" s="1" t="s">
        <v>181</v>
      </c>
      <c r="D468" s="1" t="s">
        <v>976</v>
      </c>
      <c r="E468" s="42" t="s">
        <v>483</v>
      </c>
      <c r="F468" s="1" t="str">
        <f t="shared" si="7"/>
        <v>U17</v>
      </c>
      <c r="G468" s="3" t="s">
        <v>1037</v>
      </c>
    </row>
    <row r="469" spans="1:7" x14ac:dyDescent="0.3">
      <c r="A469" s="1" t="s">
        <v>975</v>
      </c>
      <c r="B469" s="1">
        <v>251</v>
      </c>
      <c r="C469" s="1" t="s">
        <v>119</v>
      </c>
      <c r="D469" s="1" t="s">
        <v>977</v>
      </c>
      <c r="E469" s="1" t="s">
        <v>201</v>
      </c>
      <c r="F469" s="1" t="str">
        <f t="shared" si="7"/>
        <v>U17</v>
      </c>
      <c r="G469" s="3" t="s">
        <v>1037</v>
      </c>
    </row>
    <row r="470" spans="1:7" x14ac:dyDescent="0.3">
      <c r="A470" s="1" t="s">
        <v>975</v>
      </c>
      <c r="B470" s="1">
        <v>260</v>
      </c>
      <c r="C470" s="1" t="s">
        <v>156</v>
      </c>
      <c r="D470" s="1" t="s">
        <v>118</v>
      </c>
      <c r="E470" s="1" t="s">
        <v>201</v>
      </c>
      <c r="F470" s="1" t="str">
        <f t="shared" si="7"/>
        <v>U17</v>
      </c>
      <c r="G470" s="3" t="s">
        <v>1037</v>
      </c>
    </row>
    <row r="471" spans="1:7" x14ac:dyDescent="0.3">
      <c r="A471" s="1" t="s">
        <v>975</v>
      </c>
      <c r="B471" s="1">
        <v>256</v>
      </c>
      <c r="C471" s="1" t="s">
        <v>9</v>
      </c>
      <c r="D471" s="1" t="s">
        <v>97</v>
      </c>
      <c r="E471" s="1" t="s">
        <v>201</v>
      </c>
      <c r="F471" s="1" t="str">
        <f t="shared" si="7"/>
        <v>U17</v>
      </c>
      <c r="G471" s="3" t="s">
        <v>1037</v>
      </c>
    </row>
    <row r="472" spans="1:7" x14ac:dyDescent="0.3">
      <c r="A472" s="1" t="s">
        <v>975</v>
      </c>
      <c r="B472" s="1">
        <v>241</v>
      </c>
      <c r="C472" s="1" t="s">
        <v>103</v>
      </c>
      <c r="D472" s="1" t="s">
        <v>129</v>
      </c>
      <c r="E472" s="1" t="s">
        <v>202</v>
      </c>
      <c r="F472" s="1" t="str">
        <f t="shared" si="7"/>
        <v>U17</v>
      </c>
      <c r="G472" s="3" t="s">
        <v>1037</v>
      </c>
    </row>
    <row r="473" spans="1:7" x14ac:dyDescent="0.3">
      <c r="A473" s="1" t="s">
        <v>975</v>
      </c>
      <c r="B473" s="1">
        <v>262</v>
      </c>
      <c r="C473" s="1" t="s">
        <v>70</v>
      </c>
      <c r="D473" s="1" t="s">
        <v>978</v>
      </c>
      <c r="E473" s="1" t="s">
        <v>202</v>
      </c>
      <c r="F473" s="1" t="str">
        <f t="shared" si="7"/>
        <v>U17</v>
      </c>
      <c r="G473" s="3" t="s">
        <v>1037</v>
      </c>
    </row>
    <row r="474" spans="1:7" x14ac:dyDescent="0.3">
      <c r="A474" s="1" t="s">
        <v>975</v>
      </c>
      <c r="B474" s="1">
        <v>249</v>
      </c>
      <c r="C474" s="1" t="s">
        <v>979</v>
      </c>
      <c r="D474" s="1" t="s">
        <v>980</v>
      </c>
      <c r="E474" s="1" t="s">
        <v>202</v>
      </c>
      <c r="F474" s="1" t="str">
        <f t="shared" si="7"/>
        <v>U17</v>
      </c>
      <c r="G474" s="3" t="s">
        <v>1037</v>
      </c>
    </row>
    <row r="475" spans="1:7" x14ac:dyDescent="0.3">
      <c r="A475" s="1" t="s">
        <v>975</v>
      </c>
      <c r="B475" s="1">
        <v>261</v>
      </c>
      <c r="C475" s="1" t="s">
        <v>981</v>
      </c>
      <c r="D475" s="1" t="s">
        <v>154</v>
      </c>
      <c r="E475" s="1" t="s">
        <v>202</v>
      </c>
      <c r="F475" s="1" t="str">
        <f t="shared" si="7"/>
        <v>U17</v>
      </c>
      <c r="G475" s="3" t="s">
        <v>1037</v>
      </c>
    </row>
    <row r="476" spans="1:7" x14ac:dyDescent="0.3">
      <c r="A476" s="1" t="s">
        <v>975</v>
      </c>
      <c r="B476" s="1">
        <v>264</v>
      </c>
      <c r="C476" s="1" t="s">
        <v>177</v>
      </c>
      <c r="D476" s="1" t="s">
        <v>982</v>
      </c>
      <c r="E476" s="42" t="s">
        <v>203</v>
      </c>
      <c r="F476" s="1" t="str">
        <f t="shared" si="7"/>
        <v>U17</v>
      </c>
      <c r="G476" s="3" t="s">
        <v>1037</v>
      </c>
    </row>
    <row r="477" spans="1:7" x14ac:dyDescent="0.3">
      <c r="A477" s="1" t="s">
        <v>975</v>
      </c>
      <c r="B477" s="1">
        <v>265</v>
      </c>
      <c r="C477" s="1" t="s">
        <v>546</v>
      </c>
      <c r="D477" s="1" t="s">
        <v>547</v>
      </c>
      <c r="E477" s="42" t="s">
        <v>203</v>
      </c>
      <c r="F477" s="1" t="str">
        <f t="shared" si="7"/>
        <v>U17</v>
      </c>
      <c r="G477" s="3" t="s">
        <v>1037</v>
      </c>
    </row>
    <row r="478" spans="1:7" x14ac:dyDescent="0.3">
      <c r="A478" s="1" t="s">
        <v>975</v>
      </c>
      <c r="B478" s="1">
        <v>266</v>
      </c>
      <c r="C478" s="1" t="s">
        <v>983</v>
      </c>
      <c r="D478" s="1" t="s">
        <v>868</v>
      </c>
      <c r="E478" s="42" t="s">
        <v>203</v>
      </c>
      <c r="F478" s="1" t="str">
        <f t="shared" si="7"/>
        <v>U17</v>
      </c>
      <c r="G478" s="3" t="s">
        <v>1037</v>
      </c>
    </row>
    <row r="479" spans="1:7" x14ac:dyDescent="0.3">
      <c r="A479" s="1" t="s">
        <v>975</v>
      </c>
      <c r="B479" s="1">
        <v>244</v>
      </c>
      <c r="C479" s="1" t="s">
        <v>100</v>
      </c>
      <c r="D479" s="1" t="s">
        <v>157</v>
      </c>
      <c r="E479" s="1" t="s">
        <v>492</v>
      </c>
      <c r="F479" s="1" t="str">
        <f t="shared" si="7"/>
        <v>U17</v>
      </c>
      <c r="G479" s="3" t="s">
        <v>1037</v>
      </c>
    </row>
    <row r="480" spans="1:7" x14ac:dyDescent="0.3">
      <c r="A480" s="1" t="s">
        <v>975</v>
      </c>
      <c r="B480" s="1">
        <v>246</v>
      </c>
      <c r="C480" s="1" t="s">
        <v>19</v>
      </c>
      <c r="D480" s="1" t="s">
        <v>984</v>
      </c>
      <c r="E480" s="1" t="s">
        <v>496</v>
      </c>
      <c r="F480" s="1" t="str">
        <f t="shared" si="7"/>
        <v>U17</v>
      </c>
      <c r="G480" s="3" t="s">
        <v>1037</v>
      </c>
    </row>
    <row r="481" spans="1:7" x14ac:dyDescent="0.3">
      <c r="A481" s="1" t="s">
        <v>975</v>
      </c>
      <c r="B481" s="1">
        <v>240</v>
      </c>
      <c r="C481" s="1" t="s">
        <v>19</v>
      </c>
      <c r="D481" s="1" t="s">
        <v>155</v>
      </c>
      <c r="E481" s="1" t="s">
        <v>496</v>
      </c>
      <c r="F481" s="1" t="str">
        <f t="shared" si="7"/>
        <v>U17</v>
      </c>
      <c r="G481" s="3" t="s">
        <v>1037</v>
      </c>
    </row>
    <row r="482" spans="1:7" x14ac:dyDescent="0.3">
      <c r="A482" s="1" t="s">
        <v>975</v>
      </c>
      <c r="B482" s="1">
        <v>255</v>
      </c>
      <c r="C482" s="1" t="s">
        <v>17</v>
      </c>
      <c r="D482" s="1" t="s">
        <v>38</v>
      </c>
      <c r="E482" s="1" t="s">
        <v>496</v>
      </c>
      <c r="F482" s="1" t="str">
        <f t="shared" si="7"/>
        <v>U17</v>
      </c>
      <c r="G482" s="3" t="s">
        <v>1037</v>
      </c>
    </row>
    <row r="483" spans="1:7" x14ac:dyDescent="0.3">
      <c r="A483" s="1" t="s">
        <v>975</v>
      </c>
      <c r="B483" s="1">
        <v>243</v>
      </c>
      <c r="C483" s="1" t="s">
        <v>8</v>
      </c>
      <c r="D483" s="1" t="s">
        <v>239</v>
      </c>
      <c r="E483" s="1" t="s">
        <v>204</v>
      </c>
      <c r="F483" s="1" t="str">
        <f t="shared" si="7"/>
        <v>U17</v>
      </c>
      <c r="G483" s="3" t="s">
        <v>1037</v>
      </c>
    </row>
    <row r="484" spans="1:7" x14ac:dyDescent="0.3">
      <c r="A484" s="1" t="s">
        <v>975</v>
      </c>
      <c r="B484" s="1">
        <v>254</v>
      </c>
      <c r="C484" s="1" t="s">
        <v>8</v>
      </c>
      <c r="D484" s="1" t="s">
        <v>239</v>
      </c>
      <c r="E484" s="1" t="s">
        <v>204</v>
      </c>
      <c r="F484" s="1" t="str">
        <f t="shared" si="7"/>
        <v>U17</v>
      </c>
      <c r="G484" s="3" t="s">
        <v>1037</v>
      </c>
    </row>
    <row r="485" spans="1:7" x14ac:dyDescent="0.3">
      <c r="A485" s="1" t="s">
        <v>975</v>
      </c>
      <c r="B485" s="1">
        <v>239</v>
      </c>
      <c r="C485" s="1" t="s">
        <v>60</v>
      </c>
      <c r="D485" s="1" t="s">
        <v>145</v>
      </c>
      <c r="E485" s="1" t="s">
        <v>205</v>
      </c>
      <c r="F485" s="1" t="str">
        <f t="shared" si="7"/>
        <v>U17</v>
      </c>
      <c r="G485" s="3" t="s">
        <v>1037</v>
      </c>
    </row>
    <row r="486" spans="1:7" x14ac:dyDescent="0.3">
      <c r="A486" s="1" t="s">
        <v>975</v>
      </c>
      <c r="B486" s="1">
        <v>258</v>
      </c>
      <c r="C486" s="1" t="s">
        <v>71</v>
      </c>
      <c r="D486" s="1" t="s">
        <v>40</v>
      </c>
      <c r="E486" s="1" t="s">
        <v>205</v>
      </c>
      <c r="F486" s="1" t="str">
        <f t="shared" si="7"/>
        <v>U17</v>
      </c>
      <c r="G486" s="3" t="s">
        <v>1037</v>
      </c>
    </row>
    <row r="487" spans="1:7" x14ac:dyDescent="0.3">
      <c r="A487" s="1" t="s">
        <v>975</v>
      </c>
      <c r="B487" s="1">
        <v>242</v>
      </c>
      <c r="C487" s="1" t="s">
        <v>127</v>
      </c>
      <c r="D487" s="1" t="s">
        <v>667</v>
      </c>
      <c r="E487" s="1" t="s">
        <v>661</v>
      </c>
      <c r="F487" s="1" t="str">
        <f t="shared" si="7"/>
        <v>U17</v>
      </c>
      <c r="G487" s="3" t="s">
        <v>1037</v>
      </c>
    </row>
    <row r="488" spans="1:7" x14ac:dyDescent="0.3">
      <c r="A488" s="1" t="s">
        <v>975</v>
      </c>
      <c r="B488" s="1">
        <v>238</v>
      </c>
      <c r="C488" s="1" t="s">
        <v>125</v>
      </c>
      <c r="D488" s="1" t="s">
        <v>149</v>
      </c>
      <c r="E488" s="1" t="s">
        <v>206</v>
      </c>
      <c r="F488" s="1" t="str">
        <f t="shared" si="7"/>
        <v>U17</v>
      </c>
      <c r="G488" s="3" t="s">
        <v>1037</v>
      </c>
    </row>
    <row r="489" spans="1:7" x14ac:dyDescent="0.3">
      <c r="A489" s="1" t="s">
        <v>975</v>
      </c>
      <c r="B489" s="1">
        <v>245</v>
      </c>
      <c r="C489" s="1" t="s">
        <v>147</v>
      </c>
      <c r="D489" s="1" t="s">
        <v>148</v>
      </c>
      <c r="E489" s="1" t="s">
        <v>206</v>
      </c>
      <c r="F489" s="1" t="str">
        <f t="shared" si="7"/>
        <v>U17</v>
      </c>
      <c r="G489" s="3" t="s">
        <v>1037</v>
      </c>
    </row>
    <row r="490" spans="1:7" x14ac:dyDescent="0.3">
      <c r="A490" s="1" t="s">
        <v>975</v>
      </c>
      <c r="B490" s="1">
        <v>247</v>
      </c>
      <c r="C490" s="1" t="s">
        <v>150</v>
      </c>
      <c r="D490" s="1" t="s">
        <v>151</v>
      </c>
      <c r="E490" s="1" t="s">
        <v>206</v>
      </c>
      <c r="F490" s="1" t="str">
        <f t="shared" si="7"/>
        <v>U17</v>
      </c>
      <c r="G490" s="3" t="s">
        <v>1037</v>
      </c>
    </row>
    <row r="491" spans="1:7" x14ac:dyDescent="0.3">
      <c r="A491" s="1" t="s">
        <v>975</v>
      </c>
      <c r="B491" s="1">
        <v>252</v>
      </c>
      <c r="C491" s="1" t="s">
        <v>60</v>
      </c>
      <c r="D491" s="1" t="s">
        <v>152</v>
      </c>
      <c r="E491" s="1" t="s">
        <v>206</v>
      </c>
      <c r="F491" s="1" t="str">
        <f t="shared" si="7"/>
        <v>U17</v>
      </c>
      <c r="G491" s="3" t="s">
        <v>1037</v>
      </c>
    </row>
    <row r="492" spans="1:7" x14ac:dyDescent="0.3">
      <c r="A492" s="1" t="s">
        <v>975</v>
      </c>
      <c r="B492" s="1">
        <v>253</v>
      </c>
      <c r="C492" s="1" t="s">
        <v>100</v>
      </c>
      <c r="D492" s="1" t="s">
        <v>951</v>
      </c>
      <c r="E492" s="1" t="s">
        <v>206</v>
      </c>
      <c r="F492" s="1" t="str">
        <f t="shared" si="7"/>
        <v>U17</v>
      </c>
      <c r="G492" s="3" t="s">
        <v>1037</v>
      </c>
    </row>
    <row r="493" spans="1:7" x14ac:dyDescent="0.3">
      <c r="A493" s="1" t="s">
        <v>975</v>
      </c>
      <c r="B493" s="1">
        <v>248</v>
      </c>
      <c r="C493" s="1" t="s">
        <v>146</v>
      </c>
      <c r="D493" s="1" t="s">
        <v>985</v>
      </c>
      <c r="E493" s="1" t="s">
        <v>207</v>
      </c>
      <c r="F493" s="1" t="str">
        <f t="shared" si="7"/>
        <v>U17</v>
      </c>
      <c r="G493" s="3" t="s">
        <v>1037</v>
      </c>
    </row>
    <row r="494" spans="1:7" x14ac:dyDescent="0.3">
      <c r="A494" s="1" t="s">
        <v>975</v>
      </c>
      <c r="B494" s="1">
        <v>250</v>
      </c>
      <c r="C494" s="1" t="s">
        <v>17</v>
      </c>
      <c r="D494" s="1" t="s">
        <v>153</v>
      </c>
      <c r="E494" s="1" t="s">
        <v>207</v>
      </c>
      <c r="F494" s="1" t="str">
        <f t="shared" si="7"/>
        <v>U17</v>
      </c>
      <c r="G494" s="3" t="s">
        <v>1037</v>
      </c>
    </row>
    <row r="495" spans="1:7" x14ac:dyDescent="0.3">
      <c r="A495" s="1" t="s">
        <v>975</v>
      </c>
      <c r="B495" s="1">
        <v>257</v>
      </c>
      <c r="C495" s="1" t="s">
        <v>18</v>
      </c>
      <c r="D495" s="1" t="s">
        <v>986</v>
      </c>
      <c r="E495" s="1" t="s">
        <v>207</v>
      </c>
      <c r="F495" s="1" t="str">
        <f t="shared" si="7"/>
        <v>U17</v>
      </c>
      <c r="G495" s="3" t="s">
        <v>1037</v>
      </c>
    </row>
    <row r="496" spans="1:7" x14ac:dyDescent="0.3">
      <c r="A496" s="1" t="s">
        <v>975</v>
      </c>
      <c r="B496" s="1">
        <v>263</v>
      </c>
      <c r="C496" s="51" t="s">
        <v>579</v>
      </c>
      <c r="D496" s="1" t="s">
        <v>987</v>
      </c>
      <c r="E496" s="1" t="s">
        <v>207</v>
      </c>
      <c r="F496" s="1" t="str">
        <f t="shared" si="7"/>
        <v>U17</v>
      </c>
      <c r="G496" s="3" t="s">
        <v>1037</v>
      </c>
    </row>
    <row r="497" spans="1:7" x14ac:dyDescent="0.3">
      <c r="A497" s="1" t="s">
        <v>988</v>
      </c>
      <c r="B497" s="1">
        <v>275</v>
      </c>
      <c r="C497" s="1" t="s">
        <v>26</v>
      </c>
      <c r="D497" s="1" t="s">
        <v>513</v>
      </c>
      <c r="E497" s="42" t="s">
        <v>483</v>
      </c>
      <c r="F497" s="1" t="str">
        <f t="shared" si="7"/>
        <v>U17</v>
      </c>
      <c r="G497" s="3" t="s">
        <v>1038</v>
      </c>
    </row>
    <row r="498" spans="1:7" x14ac:dyDescent="0.3">
      <c r="A498" s="1" t="s">
        <v>988</v>
      </c>
      <c r="B498" s="1">
        <v>277</v>
      </c>
      <c r="C498" s="1" t="s">
        <v>143</v>
      </c>
      <c r="D498" s="1" t="s">
        <v>97</v>
      </c>
      <c r="E498" s="1" t="s">
        <v>201</v>
      </c>
      <c r="F498" s="1" t="str">
        <f t="shared" si="7"/>
        <v>U17</v>
      </c>
      <c r="G498" s="3" t="s">
        <v>1038</v>
      </c>
    </row>
    <row r="499" spans="1:7" x14ac:dyDescent="0.3">
      <c r="A499" s="1" t="s">
        <v>988</v>
      </c>
      <c r="B499" s="1">
        <v>288</v>
      </c>
      <c r="C499" s="1" t="s">
        <v>141</v>
      </c>
      <c r="D499" s="1" t="s">
        <v>142</v>
      </c>
      <c r="E499" s="1" t="s">
        <v>201</v>
      </c>
      <c r="F499" s="1" t="str">
        <f t="shared" si="7"/>
        <v>U17</v>
      </c>
      <c r="G499" s="3" t="s">
        <v>1038</v>
      </c>
    </row>
    <row r="500" spans="1:7" x14ac:dyDescent="0.3">
      <c r="A500" s="1" t="s">
        <v>988</v>
      </c>
      <c r="B500" s="1">
        <v>267</v>
      </c>
      <c r="C500" s="1" t="s">
        <v>130</v>
      </c>
      <c r="D500" s="1" t="s">
        <v>7</v>
      </c>
      <c r="E500" s="1" t="s">
        <v>201</v>
      </c>
      <c r="F500" s="1" t="str">
        <f t="shared" si="7"/>
        <v>U17</v>
      </c>
      <c r="G500" s="3" t="s">
        <v>1038</v>
      </c>
    </row>
    <row r="501" spans="1:7" x14ac:dyDescent="0.3">
      <c r="A501" s="1" t="s">
        <v>988</v>
      </c>
      <c r="B501" s="1">
        <v>273</v>
      </c>
      <c r="C501" s="1" t="s">
        <v>514</v>
      </c>
      <c r="D501" s="1" t="s">
        <v>989</v>
      </c>
      <c r="E501" s="1" t="s">
        <v>202</v>
      </c>
      <c r="F501" s="1" t="str">
        <f t="shared" si="7"/>
        <v>U17</v>
      </c>
      <c r="G501" s="3" t="s">
        <v>1038</v>
      </c>
    </row>
    <row r="502" spans="1:7" x14ac:dyDescent="0.3">
      <c r="A502" s="1" t="s">
        <v>988</v>
      </c>
      <c r="B502" s="1">
        <v>278</v>
      </c>
      <c r="C502" s="1" t="s">
        <v>990</v>
      </c>
      <c r="D502" s="1" t="s">
        <v>991</v>
      </c>
      <c r="E502" s="1" t="s">
        <v>202</v>
      </c>
      <c r="F502" s="1" t="str">
        <f t="shared" si="7"/>
        <v>U17</v>
      </c>
      <c r="G502" s="3" t="s">
        <v>1038</v>
      </c>
    </row>
    <row r="503" spans="1:7" x14ac:dyDescent="0.3">
      <c r="A503" s="1" t="s">
        <v>988</v>
      </c>
      <c r="B503" s="1">
        <v>287</v>
      </c>
      <c r="C503" s="1" t="s">
        <v>992</v>
      </c>
      <c r="D503" s="1" t="s">
        <v>42</v>
      </c>
      <c r="E503" s="42" t="s">
        <v>203</v>
      </c>
      <c r="F503" s="1" t="str">
        <f t="shared" si="7"/>
        <v>U17</v>
      </c>
      <c r="G503" s="3" t="s">
        <v>1038</v>
      </c>
    </row>
    <row r="504" spans="1:7" x14ac:dyDescent="0.3">
      <c r="A504" s="1" t="s">
        <v>988</v>
      </c>
      <c r="B504" s="1">
        <v>281</v>
      </c>
      <c r="C504" s="1" t="s">
        <v>172</v>
      </c>
      <c r="D504" s="1" t="s">
        <v>467</v>
      </c>
      <c r="E504" s="42" t="s">
        <v>203</v>
      </c>
      <c r="F504" s="1" t="str">
        <f t="shared" si="7"/>
        <v>U17</v>
      </c>
      <c r="G504" s="3" t="s">
        <v>1038</v>
      </c>
    </row>
    <row r="505" spans="1:7" x14ac:dyDescent="0.3">
      <c r="A505" s="1" t="s">
        <v>988</v>
      </c>
      <c r="B505" s="1">
        <v>289</v>
      </c>
      <c r="C505" s="1" t="s">
        <v>993</v>
      </c>
      <c r="D505" s="1" t="s">
        <v>994</v>
      </c>
      <c r="E505" s="42" t="s">
        <v>203</v>
      </c>
      <c r="F505" s="1" t="str">
        <f t="shared" si="7"/>
        <v>U17</v>
      </c>
      <c r="G505" s="3" t="s">
        <v>1038</v>
      </c>
    </row>
    <row r="506" spans="1:7" x14ac:dyDescent="0.3">
      <c r="A506" s="1" t="s">
        <v>988</v>
      </c>
      <c r="B506" s="1">
        <v>282</v>
      </c>
      <c r="C506" s="1" t="s">
        <v>969</v>
      </c>
      <c r="D506" s="1" t="s">
        <v>459</v>
      </c>
      <c r="E506" s="42" t="s">
        <v>203</v>
      </c>
      <c r="F506" s="1" t="str">
        <f t="shared" si="7"/>
        <v>U17</v>
      </c>
      <c r="G506" s="3" t="s">
        <v>1038</v>
      </c>
    </row>
    <row r="507" spans="1:7" x14ac:dyDescent="0.3">
      <c r="A507" s="1" t="s">
        <v>988</v>
      </c>
      <c r="B507" s="1">
        <v>269</v>
      </c>
      <c r="C507" s="1" t="s">
        <v>131</v>
      </c>
      <c r="D507" s="1" t="s">
        <v>40</v>
      </c>
      <c r="E507" s="1" t="s">
        <v>492</v>
      </c>
      <c r="F507" s="1" t="str">
        <f t="shared" si="7"/>
        <v>U17</v>
      </c>
      <c r="G507" s="3" t="s">
        <v>1038</v>
      </c>
    </row>
    <row r="508" spans="1:7" x14ac:dyDescent="0.3">
      <c r="A508" s="1" t="s">
        <v>988</v>
      </c>
      <c r="B508" s="1">
        <v>276</v>
      </c>
      <c r="C508" s="1" t="s">
        <v>268</v>
      </c>
      <c r="D508" s="1" t="s">
        <v>995</v>
      </c>
      <c r="E508" s="1" t="s">
        <v>492</v>
      </c>
      <c r="F508" s="1" t="str">
        <f t="shared" si="7"/>
        <v>U17</v>
      </c>
      <c r="G508" s="3" t="s">
        <v>1038</v>
      </c>
    </row>
    <row r="509" spans="1:7" x14ac:dyDescent="0.3">
      <c r="A509" s="1" t="s">
        <v>988</v>
      </c>
      <c r="B509" s="1">
        <v>271</v>
      </c>
      <c r="C509" s="1" t="s">
        <v>137</v>
      </c>
      <c r="D509" s="1" t="s">
        <v>138</v>
      </c>
      <c r="E509" s="1" t="s">
        <v>492</v>
      </c>
      <c r="F509" s="1" t="str">
        <f t="shared" si="7"/>
        <v>U17</v>
      </c>
      <c r="G509" s="3" t="s">
        <v>1038</v>
      </c>
    </row>
    <row r="510" spans="1:7" x14ac:dyDescent="0.3">
      <c r="A510" s="1" t="s">
        <v>988</v>
      </c>
      <c r="B510" s="1">
        <v>286</v>
      </c>
      <c r="C510" s="1" t="s">
        <v>135</v>
      </c>
      <c r="D510" s="1" t="s">
        <v>996</v>
      </c>
      <c r="E510" s="1" t="s">
        <v>496</v>
      </c>
      <c r="F510" s="1" t="str">
        <f t="shared" si="7"/>
        <v>U17</v>
      </c>
      <c r="G510" s="3" t="s">
        <v>1038</v>
      </c>
    </row>
    <row r="511" spans="1:7" x14ac:dyDescent="0.3">
      <c r="A511" s="1" t="s">
        <v>988</v>
      </c>
      <c r="B511" s="1">
        <v>272</v>
      </c>
      <c r="C511" s="1" t="s">
        <v>552</v>
      </c>
      <c r="D511" s="1" t="s">
        <v>553</v>
      </c>
      <c r="E511" s="1" t="s">
        <v>496</v>
      </c>
      <c r="F511" s="1" t="str">
        <f t="shared" si="7"/>
        <v>U17</v>
      </c>
      <c r="G511" s="3" t="s">
        <v>1038</v>
      </c>
    </row>
    <row r="512" spans="1:7" x14ac:dyDescent="0.3">
      <c r="A512" s="1" t="s">
        <v>988</v>
      </c>
      <c r="B512" s="1">
        <v>279</v>
      </c>
      <c r="C512" s="1" t="s">
        <v>269</v>
      </c>
      <c r="D512" s="1" t="s">
        <v>551</v>
      </c>
      <c r="E512" s="1" t="s">
        <v>496</v>
      </c>
      <c r="F512" s="1" t="str">
        <f t="shared" si="7"/>
        <v>U17</v>
      </c>
      <c r="G512" s="3" t="s">
        <v>1038</v>
      </c>
    </row>
    <row r="513" spans="1:7" x14ac:dyDescent="0.3">
      <c r="A513" s="1" t="s">
        <v>988</v>
      </c>
      <c r="B513" s="1">
        <v>283</v>
      </c>
      <c r="C513" s="1" t="s">
        <v>997</v>
      </c>
      <c r="D513" s="1" t="s">
        <v>998</v>
      </c>
      <c r="E513" s="1" t="s">
        <v>498</v>
      </c>
      <c r="F513" s="1" t="str">
        <f t="shared" si="7"/>
        <v>U17</v>
      </c>
      <c r="G513" s="3" t="s">
        <v>1038</v>
      </c>
    </row>
    <row r="514" spans="1:7" x14ac:dyDescent="0.3">
      <c r="A514" s="1" t="s">
        <v>988</v>
      </c>
      <c r="B514" s="1">
        <v>284</v>
      </c>
      <c r="C514" s="1" t="s">
        <v>913</v>
      </c>
      <c r="D514" s="1" t="s">
        <v>947</v>
      </c>
      <c r="E514" s="1" t="s">
        <v>498</v>
      </c>
      <c r="F514" s="1" t="str">
        <f t="shared" si="7"/>
        <v>U17</v>
      </c>
      <c r="G514" s="3" t="s">
        <v>1038</v>
      </c>
    </row>
    <row r="515" spans="1:7" x14ac:dyDescent="0.3">
      <c r="A515" s="1" t="s">
        <v>988</v>
      </c>
      <c r="B515" s="1">
        <v>274</v>
      </c>
      <c r="C515" s="1" t="s">
        <v>32</v>
      </c>
      <c r="D515" s="1" t="s">
        <v>136</v>
      </c>
      <c r="E515" s="1" t="s">
        <v>205</v>
      </c>
      <c r="F515" s="1" t="str">
        <f t="shared" ref="F515:F544" si="8">TRIM(LEFT(A515,3))</f>
        <v>U17</v>
      </c>
      <c r="G515" s="3" t="s">
        <v>1038</v>
      </c>
    </row>
    <row r="516" spans="1:7" x14ac:dyDescent="0.3">
      <c r="A516" s="1" t="s">
        <v>988</v>
      </c>
      <c r="B516" s="1">
        <v>268</v>
      </c>
      <c r="C516" s="1" t="s">
        <v>133</v>
      </c>
      <c r="D516" s="1" t="s">
        <v>134</v>
      </c>
      <c r="E516" s="1" t="s">
        <v>206</v>
      </c>
      <c r="F516" s="1" t="str">
        <f t="shared" si="8"/>
        <v>U17</v>
      </c>
      <c r="G516" s="3" t="s">
        <v>1038</v>
      </c>
    </row>
    <row r="517" spans="1:7" x14ac:dyDescent="0.3">
      <c r="A517" s="1" t="s">
        <v>988</v>
      </c>
      <c r="B517" s="1">
        <v>270</v>
      </c>
      <c r="C517" s="1" t="s">
        <v>474</v>
      </c>
      <c r="D517" s="1" t="s">
        <v>475</v>
      </c>
      <c r="E517" s="1" t="s">
        <v>206</v>
      </c>
      <c r="F517" s="1" t="str">
        <f t="shared" si="8"/>
        <v>U17</v>
      </c>
      <c r="G517" s="3" t="s">
        <v>1038</v>
      </c>
    </row>
    <row r="518" spans="1:7" x14ac:dyDescent="0.3">
      <c r="A518" s="1" t="s">
        <v>988</v>
      </c>
      <c r="B518" s="1">
        <v>280</v>
      </c>
      <c r="C518" s="1" t="s">
        <v>47</v>
      </c>
      <c r="D518" s="1" t="s">
        <v>132</v>
      </c>
      <c r="E518" s="1" t="s">
        <v>801</v>
      </c>
      <c r="F518" s="1" t="str">
        <f t="shared" si="8"/>
        <v>U17</v>
      </c>
      <c r="G518" s="3" t="s">
        <v>1038</v>
      </c>
    </row>
    <row r="519" spans="1:7" x14ac:dyDescent="0.3">
      <c r="A519" s="1" t="s">
        <v>988</v>
      </c>
      <c r="B519" s="1">
        <v>285</v>
      </c>
      <c r="C519" s="1" t="s">
        <v>992</v>
      </c>
      <c r="D519" s="1" t="s">
        <v>140</v>
      </c>
      <c r="E519" s="1" t="s">
        <v>207</v>
      </c>
      <c r="F519" s="1" t="str">
        <f t="shared" si="8"/>
        <v>U17</v>
      </c>
      <c r="G519" s="3" t="s">
        <v>1038</v>
      </c>
    </row>
    <row r="520" spans="1:7" x14ac:dyDescent="0.3">
      <c r="A520" s="1" t="s">
        <v>999</v>
      </c>
      <c r="B520" s="1">
        <v>300</v>
      </c>
      <c r="C520" s="1" t="s">
        <v>469</v>
      </c>
      <c r="D520" s="1" t="s">
        <v>470</v>
      </c>
      <c r="E520" s="42" t="s">
        <v>483</v>
      </c>
      <c r="F520" s="1" t="str">
        <f t="shared" si="8"/>
        <v>U20</v>
      </c>
      <c r="G520" s="3" t="s">
        <v>1037</v>
      </c>
    </row>
    <row r="521" spans="1:7" x14ac:dyDescent="0.3">
      <c r="A521" s="1" t="s">
        <v>999</v>
      </c>
      <c r="B521" s="1">
        <v>298</v>
      </c>
      <c r="C521" s="1" t="s">
        <v>1000</v>
      </c>
      <c r="D521" s="1" t="s">
        <v>1001</v>
      </c>
      <c r="E521" s="1" t="s">
        <v>201</v>
      </c>
      <c r="F521" s="1" t="str">
        <f t="shared" si="8"/>
        <v>U20</v>
      </c>
      <c r="G521" s="3" t="s">
        <v>1037</v>
      </c>
    </row>
    <row r="522" spans="1:7" x14ac:dyDescent="0.3">
      <c r="A522" s="1" t="s">
        <v>999</v>
      </c>
      <c r="B522" s="1">
        <v>302</v>
      </c>
      <c r="C522" s="1" t="s">
        <v>464</v>
      </c>
      <c r="D522" s="1" t="s">
        <v>465</v>
      </c>
      <c r="E522" s="1" t="s">
        <v>202</v>
      </c>
      <c r="F522" s="1" t="str">
        <f t="shared" si="8"/>
        <v>U20</v>
      </c>
      <c r="G522" s="3" t="s">
        <v>1037</v>
      </c>
    </row>
    <row r="523" spans="1:7" x14ac:dyDescent="0.3">
      <c r="A523" s="1" t="s">
        <v>999</v>
      </c>
      <c r="B523" s="1">
        <v>304</v>
      </c>
      <c r="C523" s="1" t="s">
        <v>127</v>
      </c>
      <c r="D523" s="1" t="s">
        <v>1002</v>
      </c>
      <c r="E523" s="42" t="s">
        <v>203</v>
      </c>
      <c r="F523" s="1" t="str">
        <f t="shared" si="8"/>
        <v>U20</v>
      </c>
      <c r="G523" s="3" t="s">
        <v>1037</v>
      </c>
    </row>
    <row r="524" spans="1:7" x14ac:dyDescent="0.3">
      <c r="A524" s="1" t="s">
        <v>999</v>
      </c>
      <c r="B524" s="1">
        <v>290</v>
      </c>
      <c r="C524" s="1" t="s">
        <v>21</v>
      </c>
      <c r="D524" s="1" t="s">
        <v>87</v>
      </c>
      <c r="E524" s="1" t="s">
        <v>492</v>
      </c>
      <c r="F524" s="1" t="str">
        <f t="shared" si="8"/>
        <v>U20</v>
      </c>
      <c r="G524" s="3" t="s">
        <v>1037</v>
      </c>
    </row>
    <row r="525" spans="1:7" x14ac:dyDescent="0.3">
      <c r="A525" s="1" t="s">
        <v>999</v>
      </c>
      <c r="B525" s="1">
        <v>292</v>
      </c>
      <c r="C525" s="1" t="s">
        <v>66</v>
      </c>
      <c r="D525" s="1" t="s">
        <v>558</v>
      </c>
      <c r="E525" s="1" t="s">
        <v>492</v>
      </c>
      <c r="F525" s="1" t="str">
        <f t="shared" si="8"/>
        <v>U20</v>
      </c>
      <c r="G525" s="3" t="s">
        <v>1037</v>
      </c>
    </row>
    <row r="526" spans="1:7" x14ac:dyDescent="0.3">
      <c r="A526" s="1" t="s">
        <v>999</v>
      </c>
      <c r="B526" s="1">
        <v>294</v>
      </c>
      <c r="C526" s="1" t="s">
        <v>55</v>
      </c>
      <c r="D526" s="1" t="s">
        <v>178</v>
      </c>
      <c r="E526" s="1" t="s">
        <v>492</v>
      </c>
      <c r="F526" s="1" t="str">
        <f t="shared" si="8"/>
        <v>U20</v>
      </c>
      <c r="G526" s="3" t="s">
        <v>1037</v>
      </c>
    </row>
    <row r="527" spans="1:7" x14ac:dyDescent="0.3">
      <c r="A527" s="1" t="s">
        <v>999</v>
      </c>
      <c r="B527" s="1">
        <v>295</v>
      </c>
      <c r="C527" s="1" t="s">
        <v>460</v>
      </c>
      <c r="D527" s="1" t="s">
        <v>164</v>
      </c>
      <c r="E527" s="1" t="s">
        <v>492</v>
      </c>
      <c r="F527" s="1" t="str">
        <f t="shared" si="8"/>
        <v>U20</v>
      </c>
      <c r="G527" s="3" t="s">
        <v>1037</v>
      </c>
    </row>
    <row r="528" spans="1:7" x14ac:dyDescent="0.3">
      <c r="A528" s="51" t="s">
        <v>1035</v>
      </c>
      <c r="B528" s="1">
        <v>293</v>
      </c>
      <c r="C528" s="1" t="s">
        <v>19</v>
      </c>
      <c r="D528" s="1" t="s">
        <v>559</v>
      </c>
      <c r="E528" s="1" t="s">
        <v>498</v>
      </c>
      <c r="F528" s="1" t="str">
        <f t="shared" si="8"/>
        <v>Sen</v>
      </c>
      <c r="G528" s="3" t="s">
        <v>1037</v>
      </c>
    </row>
    <row r="529" spans="1:8" x14ac:dyDescent="0.3">
      <c r="A529" s="1" t="s">
        <v>999</v>
      </c>
      <c r="B529" s="1">
        <v>301</v>
      </c>
      <c r="C529" s="1" t="s">
        <v>842</v>
      </c>
      <c r="D529" s="1" t="s">
        <v>1003</v>
      </c>
      <c r="E529" s="1" t="s">
        <v>204</v>
      </c>
      <c r="F529" s="1" t="str">
        <f t="shared" si="8"/>
        <v>U20</v>
      </c>
      <c r="G529" s="3" t="s">
        <v>1037</v>
      </c>
    </row>
    <row r="530" spans="1:8" x14ac:dyDescent="0.3">
      <c r="A530" s="1" t="s">
        <v>999</v>
      </c>
      <c r="B530" s="1">
        <v>299</v>
      </c>
      <c r="C530" s="1" t="s">
        <v>599</v>
      </c>
      <c r="D530" s="1" t="s">
        <v>617</v>
      </c>
      <c r="E530" s="1" t="s">
        <v>205</v>
      </c>
      <c r="F530" s="1" t="str">
        <f t="shared" si="8"/>
        <v>U20</v>
      </c>
      <c r="G530" s="3" t="s">
        <v>1037</v>
      </c>
    </row>
    <row r="531" spans="1:8" x14ac:dyDescent="0.3">
      <c r="A531" s="1" t="s">
        <v>999</v>
      </c>
      <c r="B531" s="1">
        <v>297</v>
      </c>
      <c r="C531" s="1" t="s">
        <v>560</v>
      </c>
      <c r="D531" s="1" t="s">
        <v>561</v>
      </c>
      <c r="E531" s="1" t="s">
        <v>661</v>
      </c>
      <c r="F531" s="1" t="str">
        <f t="shared" si="8"/>
        <v>U20</v>
      </c>
      <c r="G531" s="3" t="s">
        <v>1037</v>
      </c>
    </row>
    <row r="532" spans="1:8" x14ac:dyDescent="0.3">
      <c r="A532" s="1" t="s">
        <v>999</v>
      </c>
      <c r="B532" s="1">
        <v>303</v>
      </c>
      <c r="C532" s="1" t="s">
        <v>180</v>
      </c>
      <c r="D532" s="1" t="s">
        <v>1004</v>
      </c>
      <c r="E532" s="1" t="s">
        <v>661</v>
      </c>
      <c r="F532" s="1" t="str">
        <f t="shared" si="8"/>
        <v>U20</v>
      </c>
      <c r="G532" s="3" t="s">
        <v>1037</v>
      </c>
    </row>
    <row r="533" spans="1:8" x14ac:dyDescent="0.3">
      <c r="A533" s="1" t="s">
        <v>999</v>
      </c>
      <c r="B533" s="1">
        <v>291</v>
      </c>
      <c r="C533" s="1" t="s">
        <v>562</v>
      </c>
      <c r="D533" s="1" t="s">
        <v>563</v>
      </c>
      <c r="E533" s="1" t="s">
        <v>206</v>
      </c>
      <c r="F533" s="1" t="str">
        <f t="shared" si="8"/>
        <v>U20</v>
      </c>
      <c r="G533" s="3" t="s">
        <v>1037</v>
      </c>
    </row>
    <row r="534" spans="1:8" x14ac:dyDescent="0.3">
      <c r="A534" s="1" t="s">
        <v>999</v>
      </c>
      <c r="B534" s="1">
        <v>296</v>
      </c>
      <c r="C534" s="1" t="s">
        <v>8</v>
      </c>
      <c r="D534" s="1" t="s">
        <v>510</v>
      </c>
      <c r="E534" s="1" t="s">
        <v>207</v>
      </c>
      <c r="F534" s="1" t="str">
        <f t="shared" si="8"/>
        <v>U20</v>
      </c>
      <c r="G534" s="3" t="s">
        <v>1037</v>
      </c>
    </row>
    <row r="535" spans="1:8" x14ac:dyDescent="0.3">
      <c r="A535" s="1" t="s">
        <v>1005</v>
      </c>
      <c r="B535" s="1">
        <v>311</v>
      </c>
      <c r="C535" s="1" t="s">
        <v>76</v>
      </c>
      <c r="D535" s="1" t="s">
        <v>158</v>
      </c>
      <c r="E535" s="1" t="s">
        <v>201</v>
      </c>
      <c r="F535" s="1" t="str">
        <f t="shared" si="8"/>
        <v>U20</v>
      </c>
      <c r="G535" s="3" t="s">
        <v>1038</v>
      </c>
      <c r="H535" s="53" t="s">
        <v>1034</v>
      </c>
    </row>
    <row r="536" spans="1:8" x14ac:dyDescent="0.3">
      <c r="A536" s="1" t="s">
        <v>1005</v>
      </c>
      <c r="B536" s="1">
        <v>307</v>
      </c>
      <c r="C536" s="1" t="s">
        <v>76</v>
      </c>
      <c r="D536" s="1" t="s">
        <v>158</v>
      </c>
      <c r="E536" s="1" t="s">
        <v>201</v>
      </c>
      <c r="F536" s="1" t="str">
        <f t="shared" si="8"/>
        <v>U20</v>
      </c>
      <c r="G536" s="3" t="s">
        <v>1038</v>
      </c>
      <c r="H536" s="53" t="s">
        <v>1033</v>
      </c>
    </row>
    <row r="537" spans="1:8" x14ac:dyDescent="0.3">
      <c r="A537" s="1" t="s">
        <v>1005</v>
      </c>
      <c r="B537" s="1">
        <v>308</v>
      </c>
      <c r="C537" s="1" t="s">
        <v>812</v>
      </c>
      <c r="D537" s="1" t="s">
        <v>1006</v>
      </c>
      <c r="E537" s="1" t="s">
        <v>201</v>
      </c>
      <c r="F537" s="1" t="str">
        <f t="shared" si="8"/>
        <v>U20</v>
      </c>
      <c r="G537" s="3" t="s">
        <v>1038</v>
      </c>
    </row>
    <row r="538" spans="1:8" x14ac:dyDescent="0.3">
      <c r="A538" s="1" t="s">
        <v>1005</v>
      </c>
      <c r="B538" s="1">
        <v>309</v>
      </c>
      <c r="C538" s="1" t="s">
        <v>556</v>
      </c>
      <c r="D538" s="1" t="s">
        <v>508</v>
      </c>
      <c r="E538" s="1" t="s">
        <v>201</v>
      </c>
      <c r="F538" s="1" t="str">
        <f t="shared" si="8"/>
        <v>U20</v>
      </c>
      <c r="G538" s="3" t="s">
        <v>1038</v>
      </c>
    </row>
    <row r="539" spans="1:8" x14ac:dyDescent="0.3">
      <c r="A539" s="1" t="s">
        <v>1005</v>
      </c>
      <c r="B539" s="1">
        <v>312</v>
      </c>
      <c r="C539" s="1" t="s">
        <v>39</v>
      </c>
      <c r="D539" s="1" t="s">
        <v>537</v>
      </c>
      <c r="E539" s="1" t="s">
        <v>201</v>
      </c>
      <c r="F539" s="1" t="str">
        <f t="shared" si="8"/>
        <v>U20</v>
      </c>
      <c r="G539" s="3" t="s">
        <v>1038</v>
      </c>
    </row>
    <row r="540" spans="1:8" x14ac:dyDescent="0.3">
      <c r="A540" s="1" t="s">
        <v>1005</v>
      </c>
      <c r="B540" s="1">
        <v>305</v>
      </c>
      <c r="C540" s="1" t="s">
        <v>79</v>
      </c>
      <c r="D540" s="1" t="s">
        <v>152</v>
      </c>
      <c r="E540" s="1" t="s">
        <v>202</v>
      </c>
      <c r="F540" s="1" t="str">
        <f t="shared" si="8"/>
        <v>U20</v>
      </c>
      <c r="G540" s="3" t="s">
        <v>1038</v>
      </c>
    </row>
    <row r="541" spans="1:8" x14ac:dyDescent="0.3">
      <c r="A541" s="1" t="s">
        <v>1005</v>
      </c>
      <c r="B541" s="1">
        <v>310</v>
      </c>
      <c r="C541" s="1" t="s">
        <v>1007</v>
      </c>
      <c r="D541" s="1" t="s">
        <v>1008</v>
      </c>
      <c r="E541" s="1" t="s">
        <v>205</v>
      </c>
      <c r="F541" s="1" t="str">
        <f t="shared" si="8"/>
        <v>U20</v>
      </c>
      <c r="G541" s="3" t="s">
        <v>1038</v>
      </c>
    </row>
    <row r="542" spans="1:8" x14ac:dyDescent="0.3">
      <c r="A542" s="1" t="s">
        <v>1005</v>
      </c>
      <c r="B542" s="1">
        <v>306</v>
      </c>
      <c r="C542" s="1" t="s">
        <v>474</v>
      </c>
      <c r="D542" s="1" t="s">
        <v>555</v>
      </c>
      <c r="E542" s="1" t="s">
        <v>206</v>
      </c>
      <c r="F542" s="1" t="str">
        <f t="shared" si="8"/>
        <v>U20</v>
      </c>
      <c r="G542" s="3" t="s">
        <v>1038</v>
      </c>
    </row>
    <row r="543" spans="1:8" x14ac:dyDescent="0.3">
      <c r="A543" s="1" t="s">
        <v>1090</v>
      </c>
      <c r="B543" s="1">
        <v>600</v>
      </c>
      <c r="C543" s="1" t="s">
        <v>1127</v>
      </c>
      <c r="D543" s="1" t="s">
        <v>1089</v>
      </c>
      <c r="E543" s="1" t="s">
        <v>492</v>
      </c>
      <c r="F543" s="1" t="str">
        <f t="shared" si="8"/>
        <v>U15</v>
      </c>
      <c r="G543" s="3" t="s">
        <v>1037</v>
      </c>
    </row>
    <row r="544" spans="1:8" x14ac:dyDescent="0.3">
      <c r="A544" s="1"/>
      <c r="B544" s="1">
        <v>999</v>
      </c>
      <c r="C544" s="1" t="s">
        <v>1394</v>
      </c>
      <c r="D544" s="1" t="s">
        <v>1394</v>
      </c>
      <c r="E544" s="1" t="s">
        <v>1561</v>
      </c>
      <c r="F544" s="1" t="str">
        <f t="shared" si="8"/>
        <v/>
      </c>
    </row>
  </sheetData>
  <autoFilter ref="A1:AM543" xr:uid="{00000000-0009-0000-0000-000010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45" activePane="bottomLeft" state="frozen"/>
      <selection activeCell="I447" sqref="I447"/>
      <selection pane="bottomLeft" activeCell="U5" sqref="U5:U63"/>
    </sheetView>
  </sheetViews>
  <sheetFormatPr defaultRowHeight="14.4" x14ac:dyDescent="0.3"/>
  <cols>
    <col min="1" max="1" width="12.44140625" customWidth="1"/>
    <col min="2" max="2" width="10.6640625" bestFit="1" customWidth="1"/>
    <col min="3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290</v>
      </c>
      <c r="B1">
        <v>1</v>
      </c>
      <c r="F1" s="78" t="s">
        <v>221</v>
      </c>
      <c r="G1" s="78"/>
      <c r="H1" s="78"/>
      <c r="J1" s="79" t="s">
        <v>222</v>
      </c>
      <c r="K1" s="79"/>
      <c r="M1" s="13" t="s">
        <v>223</v>
      </c>
      <c r="N1" s="13" t="s">
        <v>220</v>
      </c>
      <c r="O1" s="13" t="s">
        <v>224</v>
      </c>
      <c r="Q1" s="13" t="s">
        <v>225</v>
      </c>
      <c r="R1" s="13" t="s">
        <v>226</v>
      </c>
      <c r="T1" s="79" t="s">
        <v>222</v>
      </c>
      <c r="U1" s="79"/>
      <c r="W1" s="79" t="s">
        <v>222</v>
      </c>
      <c r="X1" s="79"/>
    </row>
    <row r="3" spans="1:24" x14ac:dyDescent="0.3">
      <c r="A3" t="s">
        <v>291</v>
      </c>
      <c r="B3" s="14">
        <v>36892</v>
      </c>
      <c r="C3" t="s">
        <v>292</v>
      </c>
    </row>
    <row r="4" spans="1:24" x14ac:dyDescent="0.3">
      <c r="B4" s="14"/>
    </row>
    <row r="5" spans="1:24" x14ac:dyDescent="0.3">
      <c r="A5" t="s">
        <v>293</v>
      </c>
      <c r="B5" t="s">
        <v>1396</v>
      </c>
      <c r="C5" t="s">
        <v>294</v>
      </c>
      <c r="D5" t="s">
        <v>1396</v>
      </c>
      <c r="F5">
        <v>1</v>
      </c>
      <c r="G5" t="str">
        <f t="shared" ref="G5:G68" si="0">+IF(D5="","",REPLACE(D5,5,1,":"))</f>
        <v>0:31:35.47</v>
      </c>
      <c r="H5" t="str">
        <f>+IF(G5="","",+LEFT(G5,7))</f>
        <v>0:31:35</v>
      </c>
      <c r="J5" s="15">
        <f t="shared" ref="J5:J68" ca="1" si="1">+INDIRECT("f"&amp;2*ROW()-5)</f>
        <v>1</v>
      </c>
      <c r="K5" s="15" t="str">
        <f t="shared" ref="K5:K68" ca="1" si="2">+INDIRECT("h"&amp;2*ROW()-5)</f>
        <v>0:31:35</v>
      </c>
      <c r="M5" t="str">
        <f ca="1">+LEFT(K5,1)</f>
        <v>0</v>
      </c>
      <c r="N5" t="str">
        <f ca="1">+MID(K5,3,2)</f>
        <v>31</v>
      </c>
      <c r="O5" t="str">
        <f ca="1">+RIGHT(K5,2)</f>
        <v>35</v>
      </c>
      <c r="Q5">
        <f ca="1">+M5*60+N5</f>
        <v>31</v>
      </c>
      <c r="R5" t="str">
        <f ca="1">+O5</f>
        <v>35</v>
      </c>
      <c r="T5">
        <f ca="1">+J5</f>
        <v>1</v>
      </c>
      <c r="U5" s="3" t="str">
        <f ca="1">+Q5&amp;":"&amp;R5</f>
        <v>31:35</v>
      </c>
      <c r="W5" s="3">
        <f ca="1">+J5</f>
        <v>1</v>
      </c>
      <c r="X5" s="3" t="str">
        <f ca="1">+Q5&amp;"."&amp;R5</f>
        <v>31.35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5">
        <f t="shared" ca="1" si="1"/>
        <v>2</v>
      </c>
      <c r="K6" t="str">
        <f t="shared" ca="1" si="2"/>
        <v>0:32:48</v>
      </c>
      <c r="M6" t="str">
        <f t="shared" ref="M6:M69" ca="1" si="4">+LEFT(K6,1)</f>
        <v>0</v>
      </c>
      <c r="N6" t="str">
        <f t="shared" ref="N6:N69" ca="1" si="5">+MID(K6,3,2)</f>
        <v>32</v>
      </c>
      <c r="O6" t="str">
        <f t="shared" ref="O6:O69" ca="1" si="6">+RIGHT(K6,2)</f>
        <v>48</v>
      </c>
      <c r="Q6">
        <f t="shared" ref="Q6:Q69" ca="1" si="7">+M6*60+N6</f>
        <v>32</v>
      </c>
      <c r="R6" t="str">
        <f t="shared" ref="R6:R69" ca="1" si="8">+O6</f>
        <v>48</v>
      </c>
      <c r="T6">
        <f t="shared" ref="T6:T69" ca="1" si="9">+J6</f>
        <v>2</v>
      </c>
      <c r="U6" s="3" t="str">
        <f t="shared" ref="U6:U69" ca="1" si="10">+Q6&amp;":"&amp;R6</f>
        <v>32:48</v>
      </c>
      <c r="W6" s="3">
        <f t="shared" ref="W6:W69" ca="1" si="11">+J6</f>
        <v>2</v>
      </c>
      <c r="X6" s="3" t="str">
        <f t="shared" ref="X6:X69" ca="1" si="12">+Q6&amp;"."&amp;R6</f>
        <v>32.48</v>
      </c>
    </row>
    <row r="7" spans="1:24" x14ac:dyDescent="0.3">
      <c r="A7" t="s">
        <v>295</v>
      </c>
      <c r="B7" t="s">
        <v>1397</v>
      </c>
      <c r="C7" t="s">
        <v>296</v>
      </c>
      <c r="D7" t="s">
        <v>1398</v>
      </c>
      <c r="F7">
        <f>+F5+1</f>
        <v>2</v>
      </c>
      <c r="G7" t="str">
        <f t="shared" si="0"/>
        <v>0:32:48.67</v>
      </c>
      <c r="H7" t="str">
        <f t="shared" si="3"/>
        <v>0:32:48</v>
      </c>
      <c r="J7" s="15">
        <f t="shared" ca="1" si="1"/>
        <v>3</v>
      </c>
      <c r="K7" t="str">
        <f t="shared" ca="1" si="2"/>
        <v>0:33:40</v>
      </c>
      <c r="M7" t="str">
        <f t="shared" ca="1" si="4"/>
        <v>0</v>
      </c>
      <c r="N7" t="str">
        <f t="shared" ca="1" si="5"/>
        <v>33</v>
      </c>
      <c r="O7" t="str">
        <f t="shared" ca="1" si="6"/>
        <v>40</v>
      </c>
      <c r="Q7">
        <f t="shared" ca="1" si="7"/>
        <v>33</v>
      </c>
      <c r="R7" t="str">
        <f t="shared" ca="1" si="8"/>
        <v>40</v>
      </c>
      <c r="T7">
        <f t="shared" ca="1" si="9"/>
        <v>3</v>
      </c>
      <c r="U7" s="3" t="str">
        <f t="shared" ca="1" si="10"/>
        <v>33:40</v>
      </c>
      <c r="W7" s="3">
        <f t="shared" ca="1" si="11"/>
        <v>3</v>
      </c>
      <c r="X7" s="3" t="str">
        <f t="shared" ca="1" si="12"/>
        <v>33.40</v>
      </c>
    </row>
    <row r="8" spans="1:24" x14ac:dyDescent="0.3">
      <c r="G8" t="str">
        <f t="shared" si="0"/>
        <v/>
      </c>
      <c r="H8" t="str">
        <f t="shared" si="3"/>
        <v/>
      </c>
      <c r="J8" s="15">
        <f t="shared" ca="1" si="1"/>
        <v>4</v>
      </c>
      <c r="K8" t="str">
        <f t="shared" ca="1" si="2"/>
        <v>0:34:18</v>
      </c>
      <c r="M8" t="str">
        <f t="shared" ca="1" si="4"/>
        <v>0</v>
      </c>
      <c r="N8" t="str">
        <f t="shared" ca="1" si="5"/>
        <v>34</v>
      </c>
      <c r="O8" t="str">
        <f t="shared" ca="1" si="6"/>
        <v>18</v>
      </c>
      <c r="Q8">
        <f t="shared" ca="1" si="7"/>
        <v>34</v>
      </c>
      <c r="R8" t="str">
        <f t="shared" ca="1" si="8"/>
        <v>18</v>
      </c>
      <c r="T8">
        <f t="shared" ca="1" si="9"/>
        <v>4</v>
      </c>
      <c r="U8" s="3" t="str">
        <f t="shared" ca="1" si="10"/>
        <v>34:18</v>
      </c>
      <c r="W8" s="3">
        <f t="shared" ca="1" si="11"/>
        <v>4</v>
      </c>
      <c r="X8" s="3" t="str">
        <f t="shared" ca="1" si="12"/>
        <v>34.18</v>
      </c>
    </row>
    <row r="9" spans="1:24" x14ac:dyDescent="0.3">
      <c r="A9" t="s">
        <v>297</v>
      </c>
      <c r="B9" t="s">
        <v>1399</v>
      </c>
      <c r="C9" t="s">
        <v>298</v>
      </c>
      <c r="D9" t="s">
        <v>1400</v>
      </c>
      <c r="F9">
        <f>+F7+1</f>
        <v>3</v>
      </c>
      <c r="G9" t="str">
        <f t="shared" si="0"/>
        <v>0:33:40.60</v>
      </c>
      <c r="H9" t="str">
        <f t="shared" si="3"/>
        <v>0:33:40</v>
      </c>
      <c r="J9" s="15">
        <f t="shared" ca="1" si="1"/>
        <v>5</v>
      </c>
      <c r="K9" t="str">
        <f t="shared" ca="1" si="2"/>
        <v>0:34:28</v>
      </c>
      <c r="M9" t="str">
        <f t="shared" ca="1" si="4"/>
        <v>0</v>
      </c>
      <c r="N9" t="str">
        <f t="shared" ca="1" si="5"/>
        <v>34</v>
      </c>
      <c r="O9" t="str">
        <f t="shared" ca="1" si="6"/>
        <v>28</v>
      </c>
      <c r="Q9">
        <f t="shared" ca="1" si="7"/>
        <v>34</v>
      </c>
      <c r="R9" t="str">
        <f t="shared" ca="1" si="8"/>
        <v>28</v>
      </c>
      <c r="T9">
        <f t="shared" ca="1" si="9"/>
        <v>5</v>
      </c>
      <c r="U9" s="3" t="str">
        <f t="shared" ca="1" si="10"/>
        <v>34:28</v>
      </c>
      <c r="W9" s="3">
        <f t="shared" ca="1" si="11"/>
        <v>5</v>
      </c>
      <c r="X9" s="3" t="str">
        <f t="shared" ca="1" si="12"/>
        <v>34.28</v>
      </c>
    </row>
    <row r="10" spans="1:24" x14ac:dyDescent="0.3">
      <c r="G10" t="str">
        <f t="shared" si="0"/>
        <v/>
      </c>
      <c r="H10" t="str">
        <f t="shared" si="3"/>
        <v/>
      </c>
      <c r="J10" s="15">
        <f t="shared" ca="1" si="1"/>
        <v>6</v>
      </c>
      <c r="K10" t="str">
        <f t="shared" ca="1" si="2"/>
        <v>0:34:30</v>
      </c>
      <c r="M10" t="str">
        <f t="shared" ca="1" si="4"/>
        <v>0</v>
      </c>
      <c r="N10" t="str">
        <f t="shared" ca="1" si="5"/>
        <v>34</v>
      </c>
      <c r="O10" t="str">
        <f t="shared" ca="1" si="6"/>
        <v>30</v>
      </c>
      <c r="Q10">
        <f t="shared" ca="1" si="7"/>
        <v>34</v>
      </c>
      <c r="R10" t="str">
        <f t="shared" ca="1" si="8"/>
        <v>30</v>
      </c>
      <c r="T10">
        <f t="shared" ca="1" si="9"/>
        <v>6</v>
      </c>
      <c r="U10" s="3" t="str">
        <f t="shared" ca="1" si="10"/>
        <v>34:30</v>
      </c>
      <c r="W10" s="3">
        <f t="shared" ca="1" si="11"/>
        <v>6</v>
      </c>
      <c r="X10" s="3" t="str">
        <f t="shared" ca="1" si="12"/>
        <v>34.30</v>
      </c>
    </row>
    <row r="11" spans="1:24" x14ac:dyDescent="0.3">
      <c r="A11" t="s">
        <v>299</v>
      </c>
      <c r="B11" t="s">
        <v>1401</v>
      </c>
      <c r="C11" t="s">
        <v>300</v>
      </c>
      <c r="D11" t="s">
        <v>1402</v>
      </c>
      <c r="F11">
        <f>+F9+1</f>
        <v>4</v>
      </c>
      <c r="G11" t="str">
        <f t="shared" si="0"/>
        <v>0:34:18.93</v>
      </c>
      <c r="H11" t="str">
        <f t="shared" si="3"/>
        <v>0:34:18</v>
      </c>
      <c r="J11" s="15">
        <f t="shared" ca="1" si="1"/>
        <v>7</v>
      </c>
      <c r="K11" t="str">
        <f t="shared" ca="1" si="2"/>
        <v>0:34:43</v>
      </c>
      <c r="M11" t="str">
        <f t="shared" ca="1" si="4"/>
        <v>0</v>
      </c>
      <c r="N11" t="str">
        <f t="shared" ca="1" si="5"/>
        <v>34</v>
      </c>
      <c r="O11" t="str">
        <f t="shared" ca="1" si="6"/>
        <v>43</v>
      </c>
      <c r="Q11">
        <f t="shared" ca="1" si="7"/>
        <v>34</v>
      </c>
      <c r="R11" t="str">
        <f t="shared" ca="1" si="8"/>
        <v>43</v>
      </c>
      <c r="T11">
        <f t="shared" ca="1" si="9"/>
        <v>7</v>
      </c>
      <c r="U11" s="3" t="str">
        <f t="shared" ca="1" si="10"/>
        <v>34:43</v>
      </c>
      <c r="W11" s="3">
        <f t="shared" ca="1" si="11"/>
        <v>7</v>
      </c>
      <c r="X11" s="3" t="str">
        <f t="shared" ca="1" si="12"/>
        <v>34.43</v>
      </c>
    </row>
    <row r="12" spans="1:24" x14ac:dyDescent="0.3">
      <c r="G12" t="str">
        <f t="shared" si="0"/>
        <v/>
      </c>
      <c r="H12" t="str">
        <f t="shared" si="3"/>
        <v/>
      </c>
      <c r="J12" s="15">
        <f t="shared" ca="1" si="1"/>
        <v>8</v>
      </c>
      <c r="K12" t="str">
        <f t="shared" ca="1" si="2"/>
        <v>0:34:49</v>
      </c>
      <c r="M12" t="str">
        <f t="shared" ca="1" si="4"/>
        <v>0</v>
      </c>
      <c r="N12" t="str">
        <f t="shared" ca="1" si="5"/>
        <v>34</v>
      </c>
      <c r="O12" t="str">
        <f t="shared" ca="1" si="6"/>
        <v>49</v>
      </c>
      <c r="Q12">
        <f t="shared" ca="1" si="7"/>
        <v>34</v>
      </c>
      <c r="R12" t="str">
        <f t="shared" ca="1" si="8"/>
        <v>49</v>
      </c>
      <c r="T12">
        <f t="shared" ca="1" si="9"/>
        <v>8</v>
      </c>
      <c r="U12" s="3" t="str">
        <f t="shared" ca="1" si="10"/>
        <v>34:49</v>
      </c>
      <c r="W12" s="3">
        <f t="shared" ca="1" si="11"/>
        <v>8</v>
      </c>
      <c r="X12" s="3" t="str">
        <f t="shared" ca="1" si="12"/>
        <v>34.49</v>
      </c>
    </row>
    <row r="13" spans="1:24" x14ac:dyDescent="0.3">
      <c r="A13" t="s">
        <v>301</v>
      </c>
      <c r="B13" t="s">
        <v>1403</v>
      </c>
      <c r="C13" t="s">
        <v>302</v>
      </c>
      <c r="D13" t="s">
        <v>1404</v>
      </c>
      <c r="F13">
        <f>+F11+1</f>
        <v>5</v>
      </c>
      <c r="G13" t="str">
        <f t="shared" si="0"/>
        <v>0:34:28.75</v>
      </c>
      <c r="H13" t="str">
        <f t="shared" si="3"/>
        <v>0:34:28</v>
      </c>
      <c r="J13" s="15">
        <f t="shared" ca="1" si="1"/>
        <v>9</v>
      </c>
      <c r="K13" t="str">
        <f t="shared" ca="1" si="2"/>
        <v>0:35:02</v>
      </c>
      <c r="M13" t="str">
        <f t="shared" ca="1" si="4"/>
        <v>0</v>
      </c>
      <c r="N13" t="str">
        <f t="shared" ca="1" si="5"/>
        <v>35</v>
      </c>
      <c r="O13" t="str">
        <f t="shared" ca="1" si="6"/>
        <v>02</v>
      </c>
      <c r="Q13">
        <f t="shared" ca="1" si="7"/>
        <v>35</v>
      </c>
      <c r="R13" t="str">
        <f t="shared" ca="1" si="8"/>
        <v>02</v>
      </c>
      <c r="T13">
        <f t="shared" ca="1" si="9"/>
        <v>9</v>
      </c>
      <c r="U13" s="3" t="str">
        <f t="shared" ca="1" si="10"/>
        <v>35:02</v>
      </c>
      <c r="W13" s="3">
        <f t="shared" ca="1" si="11"/>
        <v>9</v>
      </c>
      <c r="X13" s="3" t="str">
        <f t="shared" ca="1" si="12"/>
        <v>35.02</v>
      </c>
    </row>
    <row r="14" spans="1:24" x14ac:dyDescent="0.3">
      <c r="G14" t="str">
        <f t="shared" si="0"/>
        <v/>
      </c>
      <c r="H14" t="str">
        <f t="shared" si="3"/>
        <v/>
      </c>
      <c r="J14" s="15">
        <f t="shared" ca="1" si="1"/>
        <v>10</v>
      </c>
      <c r="K14" t="str">
        <f t="shared" ca="1" si="2"/>
        <v>0:35:12</v>
      </c>
      <c r="M14" t="str">
        <f t="shared" ca="1" si="4"/>
        <v>0</v>
      </c>
      <c r="N14" t="str">
        <f t="shared" ca="1" si="5"/>
        <v>35</v>
      </c>
      <c r="O14" t="str">
        <f t="shared" ca="1" si="6"/>
        <v>12</v>
      </c>
      <c r="Q14">
        <f t="shared" ca="1" si="7"/>
        <v>35</v>
      </c>
      <c r="R14" t="str">
        <f t="shared" ca="1" si="8"/>
        <v>12</v>
      </c>
      <c r="T14">
        <f t="shared" ca="1" si="9"/>
        <v>10</v>
      </c>
      <c r="U14" s="3" t="str">
        <f t="shared" ca="1" si="10"/>
        <v>35:12</v>
      </c>
      <c r="W14" s="3">
        <f t="shared" ca="1" si="11"/>
        <v>10</v>
      </c>
      <c r="X14" s="3" t="str">
        <f t="shared" ca="1" si="12"/>
        <v>35.12</v>
      </c>
    </row>
    <row r="15" spans="1:24" x14ac:dyDescent="0.3">
      <c r="A15" t="s">
        <v>303</v>
      </c>
      <c r="B15" t="s">
        <v>426</v>
      </c>
      <c r="C15" t="s">
        <v>304</v>
      </c>
      <c r="D15" t="s">
        <v>1405</v>
      </c>
      <c r="F15">
        <f>+F13+1</f>
        <v>6</v>
      </c>
      <c r="G15" t="str">
        <f t="shared" si="0"/>
        <v>0:34:30.53</v>
      </c>
      <c r="H15" t="str">
        <f t="shared" si="3"/>
        <v>0:34:30</v>
      </c>
      <c r="J15" s="15">
        <f t="shared" ca="1" si="1"/>
        <v>11</v>
      </c>
      <c r="K15" t="str">
        <f t="shared" ca="1" si="2"/>
        <v>0:35:21</v>
      </c>
      <c r="M15" t="str">
        <f t="shared" ca="1" si="4"/>
        <v>0</v>
      </c>
      <c r="N15" t="str">
        <f t="shared" ca="1" si="5"/>
        <v>35</v>
      </c>
      <c r="O15" t="str">
        <f t="shared" ca="1" si="6"/>
        <v>21</v>
      </c>
      <c r="Q15">
        <f t="shared" ca="1" si="7"/>
        <v>35</v>
      </c>
      <c r="R15" t="str">
        <f t="shared" ca="1" si="8"/>
        <v>21</v>
      </c>
      <c r="T15">
        <f t="shared" ca="1" si="9"/>
        <v>11</v>
      </c>
      <c r="U15" s="3" t="str">
        <f t="shared" ca="1" si="10"/>
        <v>35:21</v>
      </c>
      <c r="W15" s="3">
        <f t="shared" ca="1" si="11"/>
        <v>11</v>
      </c>
      <c r="X15" s="3" t="str">
        <f t="shared" ca="1" si="12"/>
        <v>35.21</v>
      </c>
    </row>
    <row r="16" spans="1:24" x14ac:dyDescent="0.3">
      <c r="G16" t="str">
        <f t="shared" si="0"/>
        <v/>
      </c>
      <c r="H16" t="str">
        <f t="shared" si="3"/>
        <v/>
      </c>
      <c r="J16" s="15">
        <f t="shared" ca="1" si="1"/>
        <v>12</v>
      </c>
      <c r="K16" t="str">
        <f t="shared" ca="1" si="2"/>
        <v>0:36:38</v>
      </c>
      <c r="M16" t="str">
        <f t="shared" ca="1" si="4"/>
        <v>0</v>
      </c>
      <c r="N16" t="str">
        <f t="shared" ca="1" si="5"/>
        <v>36</v>
      </c>
      <c r="O16" t="str">
        <f t="shared" ca="1" si="6"/>
        <v>38</v>
      </c>
      <c r="Q16">
        <f t="shared" ca="1" si="7"/>
        <v>36</v>
      </c>
      <c r="R16" t="str">
        <f t="shared" ca="1" si="8"/>
        <v>38</v>
      </c>
      <c r="T16">
        <f t="shared" ca="1" si="9"/>
        <v>12</v>
      </c>
      <c r="U16" s="3" t="str">
        <f t="shared" ca="1" si="10"/>
        <v>36:38</v>
      </c>
      <c r="W16" s="3">
        <f t="shared" ca="1" si="11"/>
        <v>12</v>
      </c>
      <c r="X16" s="3" t="str">
        <f t="shared" ca="1" si="12"/>
        <v>36.38</v>
      </c>
    </row>
    <row r="17" spans="1:24" x14ac:dyDescent="0.3">
      <c r="A17" t="s">
        <v>305</v>
      </c>
      <c r="B17" t="s">
        <v>1406</v>
      </c>
      <c r="C17" t="s">
        <v>306</v>
      </c>
      <c r="D17" t="s">
        <v>1407</v>
      </c>
      <c r="F17">
        <f>+F15+1</f>
        <v>7</v>
      </c>
      <c r="G17" t="str">
        <f t="shared" si="0"/>
        <v>0:34:43.73</v>
      </c>
      <c r="H17" t="str">
        <f t="shared" si="3"/>
        <v>0:34:43</v>
      </c>
      <c r="J17" s="15">
        <f t="shared" ca="1" si="1"/>
        <v>13</v>
      </c>
      <c r="K17" t="str">
        <f t="shared" ca="1" si="2"/>
        <v>0:37:02</v>
      </c>
      <c r="M17" t="str">
        <f t="shared" ca="1" si="4"/>
        <v>0</v>
      </c>
      <c r="N17" t="str">
        <f t="shared" ca="1" si="5"/>
        <v>37</v>
      </c>
      <c r="O17" t="str">
        <f t="shared" ca="1" si="6"/>
        <v>02</v>
      </c>
      <c r="Q17">
        <f t="shared" ca="1" si="7"/>
        <v>37</v>
      </c>
      <c r="R17" t="str">
        <f t="shared" ca="1" si="8"/>
        <v>02</v>
      </c>
      <c r="T17">
        <f t="shared" ca="1" si="9"/>
        <v>13</v>
      </c>
      <c r="U17" s="3" t="str">
        <f t="shared" ca="1" si="10"/>
        <v>37:02</v>
      </c>
      <c r="W17" s="3">
        <f t="shared" ca="1" si="11"/>
        <v>13</v>
      </c>
      <c r="X17" s="3" t="str">
        <f t="shared" ca="1" si="12"/>
        <v>37.02</v>
      </c>
    </row>
    <row r="18" spans="1:24" x14ac:dyDescent="0.3">
      <c r="G18" t="str">
        <f t="shared" si="0"/>
        <v/>
      </c>
      <c r="H18" t="str">
        <f t="shared" si="3"/>
        <v/>
      </c>
      <c r="J18" s="15">
        <f t="shared" ca="1" si="1"/>
        <v>14</v>
      </c>
      <c r="K18" t="str">
        <f t="shared" ca="1" si="2"/>
        <v>0:37:12</v>
      </c>
      <c r="M18" t="str">
        <f t="shared" ca="1" si="4"/>
        <v>0</v>
      </c>
      <c r="N18" t="str">
        <f t="shared" ca="1" si="5"/>
        <v>37</v>
      </c>
      <c r="O18" t="str">
        <f t="shared" ca="1" si="6"/>
        <v>12</v>
      </c>
      <c r="Q18">
        <f t="shared" ca="1" si="7"/>
        <v>37</v>
      </c>
      <c r="R18" t="str">
        <f t="shared" ca="1" si="8"/>
        <v>12</v>
      </c>
      <c r="T18">
        <f t="shared" ca="1" si="9"/>
        <v>14</v>
      </c>
      <c r="U18" s="3" t="str">
        <f t="shared" ca="1" si="10"/>
        <v>37:12</v>
      </c>
      <c r="W18" s="3">
        <f t="shared" ca="1" si="11"/>
        <v>14</v>
      </c>
      <c r="X18" s="3" t="str">
        <f t="shared" ca="1" si="12"/>
        <v>37.12</v>
      </c>
    </row>
    <row r="19" spans="1:24" x14ac:dyDescent="0.3">
      <c r="A19" t="s">
        <v>307</v>
      </c>
      <c r="B19" t="s">
        <v>1408</v>
      </c>
      <c r="C19" t="s">
        <v>308</v>
      </c>
      <c r="D19" t="s">
        <v>1409</v>
      </c>
      <c r="F19">
        <f>+F17+1</f>
        <v>8</v>
      </c>
      <c r="G19" t="str">
        <f t="shared" si="0"/>
        <v>0:34:49.28</v>
      </c>
      <c r="H19" t="str">
        <f t="shared" si="3"/>
        <v>0:34:49</v>
      </c>
      <c r="J19" s="15">
        <f t="shared" ca="1" si="1"/>
        <v>15</v>
      </c>
      <c r="K19" t="str">
        <f t="shared" ca="1" si="2"/>
        <v>0:37:52</v>
      </c>
      <c r="M19" t="str">
        <f t="shared" ca="1" si="4"/>
        <v>0</v>
      </c>
      <c r="N19" t="str">
        <f t="shared" ca="1" si="5"/>
        <v>37</v>
      </c>
      <c r="O19" t="str">
        <f t="shared" ca="1" si="6"/>
        <v>52</v>
      </c>
      <c r="Q19">
        <f t="shared" ca="1" si="7"/>
        <v>37</v>
      </c>
      <c r="R19" t="str">
        <f t="shared" ca="1" si="8"/>
        <v>52</v>
      </c>
      <c r="T19">
        <f t="shared" ca="1" si="9"/>
        <v>15</v>
      </c>
      <c r="U19" s="3" t="str">
        <f t="shared" ca="1" si="10"/>
        <v>37:52</v>
      </c>
      <c r="W19" s="3">
        <f t="shared" ca="1" si="11"/>
        <v>15</v>
      </c>
      <c r="X19" s="3" t="str">
        <f t="shared" ca="1" si="12"/>
        <v>37.52</v>
      </c>
    </row>
    <row r="20" spans="1:24" x14ac:dyDescent="0.3">
      <c r="G20" t="str">
        <f t="shared" si="0"/>
        <v/>
      </c>
      <c r="H20" t="str">
        <f t="shared" si="3"/>
        <v/>
      </c>
      <c r="J20" s="15">
        <f t="shared" ca="1" si="1"/>
        <v>16</v>
      </c>
      <c r="K20" t="str">
        <f t="shared" ca="1" si="2"/>
        <v>0:37:57</v>
      </c>
      <c r="M20" t="str">
        <f t="shared" ca="1" si="4"/>
        <v>0</v>
      </c>
      <c r="N20" t="str">
        <f t="shared" ca="1" si="5"/>
        <v>37</v>
      </c>
      <c r="O20" t="str">
        <f t="shared" ca="1" si="6"/>
        <v>57</v>
      </c>
      <c r="Q20">
        <f t="shared" ca="1" si="7"/>
        <v>37</v>
      </c>
      <c r="R20" t="str">
        <f t="shared" ca="1" si="8"/>
        <v>57</v>
      </c>
      <c r="T20">
        <f t="shared" ca="1" si="9"/>
        <v>16</v>
      </c>
      <c r="U20" s="3" t="str">
        <f t="shared" ca="1" si="10"/>
        <v>37:57</v>
      </c>
      <c r="W20" s="3">
        <f t="shared" ca="1" si="11"/>
        <v>16</v>
      </c>
      <c r="X20" s="3" t="str">
        <f t="shared" ca="1" si="12"/>
        <v>37.57</v>
      </c>
    </row>
    <row r="21" spans="1:24" x14ac:dyDescent="0.3">
      <c r="A21" t="s">
        <v>309</v>
      </c>
      <c r="B21" t="s">
        <v>1410</v>
      </c>
      <c r="C21" t="s">
        <v>310</v>
      </c>
      <c r="D21" t="s">
        <v>1411</v>
      </c>
      <c r="F21">
        <f>+F19+1</f>
        <v>9</v>
      </c>
      <c r="G21" t="str">
        <f t="shared" si="0"/>
        <v>0:35:02.30</v>
      </c>
      <c r="H21" t="str">
        <f t="shared" si="3"/>
        <v>0:35:02</v>
      </c>
      <c r="J21" s="15">
        <f t="shared" ca="1" si="1"/>
        <v>17</v>
      </c>
      <c r="K21" t="str">
        <f t="shared" ca="1" si="2"/>
        <v>0:38:56</v>
      </c>
      <c r="M21" t="str">
        <f t="shared" ca="1" si="4"/>
        <v>0</v>
      </c>
      <c r="N21" t="str">
        <f t="shared" ca="1" si="5"/>
        <v>38</v>
      </c>
      <c r="O21" t="str">
        <f t="shared" ca="1" si="6"/>
        <v>56</v>
      </c>
      <c r="Q21">
        <f t="shared" ca="1" si="7"/>
        <v>38</v>
      </c>
      <c r="R21" t="str">
        <f t="shared" ca="1" si="8"/>
        <v>56</v>
      </c>
      <c r="T21">
        <f t="shared" ca="1" si="9"/>
        <v>17</v>
      </c>
      <c r="U21" s="3" t="str">
        <f t="shared" ca="1" si="10"/>
        <v>38:56</v>
      </c>
      <c r="W21" s="3">
        <f t="shared" ca="1" si="11"/>
        <v>17</v>
      </c>
      <c r="X21" s="3" t="str">
        <f t="shared" ca="1" si="12"/>
        <v>38.56</v>
      </c>
    </row>
    <row r="22" spans="1:24" x14ac:dyDescent="0.3">
      <c r="G22" t="str">
        <f t="shared" si="0"/>
        <v/>
      </c>
      <c r="H22" t="str">
        <f t="shared" si="3"/>
        <v/>
      </c>
      <c r="J22" s="15">
        <f t="shared" ca="1" si="1"/>
        <v>18</v>
      </c>
      <c r="K22" t="str">
        <f t="shared" ca="1" si="2"/>
        <v>0:39:19</v>
      </c>
      <c r="M22" t="str">
        <f t="shared" ca="1" si="4"/>
        <v>0</v>
      </c>
      <c r="N22" t="str">
        <f t="shared" ca="1" si="5"/>
        <v>39</v>
      </c>
      <c r="O22" t="str">
        <f t="shared" ca="1" si="6"/>
        <v>19</v>
      </c>
      <c r="Q22">
        <f t="shared" ca="1" si="7"/>
        <v>39</v>
      </c>
      <c r="R22" t="str">
        <f t="shared" ca="1" si="8"/>
        <v>19</v>
      </c>
      <c r="T22">
        <f t="shared" ca="1" si="9"/>
        <v>18</v>
      </c>
      <c r="U22" s="3" t="str">
        <f t="shared" ca="1" si="10"/>
        <v>39:19</v>
      </c>
      <c r="W22" s="3">
        <f t="shared" ca="1" si="11"/>
        <v>18</v>
      </c>
      <c r="X22" s="3" t="str">
        <f t="shared" ca="1" si="12"/>
        <v>39.19</v>
      </c>
    </row>
    <row r="23" spans="1:24" x14ac:dyDescent="0.3">
      <c r="A23" t="s">
        <v>311</v>
      </c>
      <c r="B23" t="s">
        <v>1412</v>
      </c>
      <c r="C23" t="s">
        <v>312</v>
      </c>
      <c r="D23" t="s">
        <v>1413</v>
      </c>
      <c r="F23">
        <f>+F21+1</f>
        <v>10</v>
      </c>
      <c r="G23" t="str">
        <f t="shared" si="0"/>
        <v>0:35:12.16</v>
      </c>
      <c r="H23" t="str">
        <f t="shared" si="3"/>
        <v>0:35:12</v>
      </c>
      <c r="J23" s="15">
        <f t="shared" ca="1" si="1"/>
        <v>19</v>
      </c>
      <c r="K23" t="str">
        <f t="shared" ca="1" si="2"/>
        <v>0:39:30</v>
      </c>
      <c r="M23" t="str">
        <f t="shared" ca="1" si="4"/>
        <v>0</v>
      </c>
      <c r="N23" t="str">
        <f t="shared" ca="1" si="5"/>
        <v>39</v>
      </c>
      <c r="O23" t="str">
        <f t="shared" ca="1" si="6"/>
        <v>30</v>
      </c>
      <c r="Q23">
        <f t="shared" ca="1" si="7"/>
        <v>39</v>
      </c>
      <c r="R23" t="str">
        <f t="shared" ca="1" si="8"/>
        <v>30</v>
      </c>
      <c r="T23">
        <f t="shared" ca="1" si="9"/>
        <v>19</v>
      </c>
      <c r="U23" s="3" t="str">
        <f t="shared" ca="1" si="10"/>
        <v>39:30</v>
      </c>
      <c r="W23" s="3">
        <f t="shared" ca="1" si="11"/>
        <v>19</v>
      </c>
      <c r="X23" s="3" t="str">
        <f t="shared" ca="1" si="12"/>
        <v>39.30</v>
      </c>
    </row>
    <row r="24" spans="1:24" x14ac:dyDescent="0.3">
      <c r="G24" t="str">
        <f t="shared" si="0"/>
        <v/>
      </c>
      <c r="H24" t="str">
        <f t="shared" si="3"/>
        <v/>
      </c>
      <c r="J24" s="15">
        <f t="shared" ca="1" si="1"/>
        <v>20</v>
      </c>
      <c r="K24" t="str">
        <f t="shared" ca="1" si="2"/>
        <v>0:39:43</v>
      </c>
      <c r="M24" t="str">
        <f t="shared" ca="1" si="4"/>
        <v>0</v>
      </c>
      <c r="N24" t="str">
        <f t="shared" ca="1" si="5"/>
        <v>39</v>
      </c>
      <c r="O24" t="str">
        <f t="shared" ca="1" si="6"/>
        <v>43</v>
      </c>
      <c r="Q24">
        <f t="shared" ca="1" si="7"/>
        <v>39</v>
      </c>
      <c r="R24" t="str">
        <f t="shared" ca="1" si="8"/>
        <v>43</v>
      </c>
      <c r="T24">
        <f t="shared" ca="1" si="9"/>
        <v>20</v>
      </c>
      <c r="U24" s="3" t="str">
        <f t="shared" ca="1" si="10"/>
        <v>39:43</v>
      </c>
      <c r="W24" s="3">
        <f t="shared" ca="1" si="11"/>
        <v>20</v>
      </c>
      <c r="X24" s="3" t="str">
        <f t="shared" ca="1" si="12"/>
        <v>39.43</v>
      </c>
    </row>
    <row r="25" spans="1:24" x14ac:dyDescent="0.3">
      <c r="A25" t="s">
        <v>313</v>
      </c>
      <c r="B25" t="s">
        <v>425</v>
      </c>
      <c r="C25" t="s">
        <v>314</v>
      </c>
      <c r="D25" t="s">
        <v>1414</v>
      </c>
      <c r="F25">
        <f>+F23+1</f>
        <v>11</v>
      </c>
      <c r="G25" t="str">
        <f t="shared" si="0"/>
        <v>0:35:21.01</v>
      </c>
      <c r="H25" t="str">
        <f t="shared" si="3"/>
        <v>0:35:21</v>
      </c>
      <c r="J25" s="15">
        <f t="shared" ca="1" si="1"/>
        <v>21</v>
      </c>
      <c r="K25" t="str">
        <f t="shared" ca="1" si="2"/>
        <v>0:39:53</v>
      </c>
      <c r="M25" t="str">
        <f t="shared" ca="1" si="4"/>
        <v>0</v>
      </c>
      <c r="N25" t="str">
        <f t="shared" ca="1" si="5"/>
        <v>39</v>
      </c>
      <c r="O25" t="str">
        <f t="shared" ca="1" si="6"/>
        <v>53</v>
      </c>
      <c r="Q25">
        <f t="shared" ca="1" si="7"/>
        <v>39</v>
      </c>
      <c r="R25" t="str">
        <f t="shared" ca="1" si="8"/>
        <v>53</v>
      </c>
      <c r="T25">
        <f t="shared" ca="1" si="9"/>
        <v>21</v>
      </c>
      <c r="U25" s="3" t="str">
        <f t="shared" ca="1" si="10"/>
        <v>39:53</v>
      </c>
      <c r="W25" s="3">
        <f t="shared" ca="1" si="11"/>
        <v>21</v>
      </c>
      <c r="X25" s="3" t="str">
        <f t="shared" ca="1" si="12"/>
        <v>39.53</v>
      </c>
    </row>
    <row r="26" spans="1:24" x14ac:dyDescent="0.3">
      <c r="G26" t="str">
        <f t="shared" si="0"/>
        <v/>
      </c>
      <c r="H26" t="str">
        <f t="shared" si="3"/>
        <v/>
      </c>
      <c r="J26" s="15">
        <f t="shared" ca="1" si="1"/>
        <v>22</v>
      </c>
      <c r="K26" t="str">
        <f t="shared" ca="1" si="2"/>
        <v>0:39:57</v>
      </c>
      <c r="M26" t="str">
        <f t="shared" ca="1" si="4"/>
        <v>0</v>
      </c>
      <c r="N26" t="str">
        <f t="shared" ca="1" si="5"/>
        <v>39</v>
      </c>
      <c r="O26" t="str">
        <f t="shared" ca="1" si="6"/>
        <v>57</v>
      </c>
      <c r="Q26">
        <f t="shared" ca="1" si="7"/>
        <v>39</v>
      </c>
      <c r="R26" t="str">
        <f t="shared" ca="1" si="8"/>
        <v>57</v>
      </c>
      <c r="T26">
        <f t="shared" ca="1" si="9"/>
        <v>22</v>
      </c>
      <c r="U26" s="3" t="str">
        <f t="shared" ca="1" si="10"/>
        <v>39:57</v>
      </c>
      <c r="W26" s="3">
        <f t="shared" ca="1" si="11"/>
        <v>22</v>
      </c>
      <c r="X26" s="3" t="str">
        <f t="shared" ca="1" si="12"/>
        <v>39.57</v>
      </c>
    </row>
    <row r="27" spans="1:24" x14ac:dyDescent="0.3">
      <c r="A27" t="s">
        <v>315</v>
      </c>
      <c r="B27" t="s">
        <v>1415</v>
      </c>
      <c r="C27" t="s">
        <v>316</v>
      </c>
      <c r="D27" t="s">
        <v>1416</v>
      </c>
      <c r="F27">
        <f>+F25+1</f>
        <v>12</v>
      </c>
      <c r="G27" t="str">
        <f t="shared" si="0"/>
        <v>0:36:38.22</v>
      </c>
      <c r="H27" t="str">
        <f t="shared" si="3"/>
        <v>0:36:38</v>
      </c>
      <c r="J27" s="15">
        <f t="shared" ca="1" si="1"/>
        <v>23</v>
      </c>
      <c r="K27" t="str">
        <f t="shared" ca="1" si="2"/>
        <v>0:40:00</v>
      </c>
      <c r="M27" t="str">
        <f t="shared" ca="1" si="4"/>
        <v>0</v>
      </c>
      <c r="N27" t="str">
        <f t="shared" ca="1" si="5"/>
        <v>40</v>
      </c>
      <c r="O27" t="str">
        <f t="shared" ca="1" si="6"/>
        <v>00</v>
      </c>
      <c r="Q27">
        <f t="shared" ca="1" si="7"/>
        <v>40</v>
      </c>
      <c r="R27" t="str">
        <f t="shared" ca="1" si="8"/>
        <v>00</v>
      </c>
      <c r="T27">
        <f t="shared" ca="1" si="9"/>
        <v>23</v>
      </c>
      <c r="U27" s="3" t="str">
        <f t="shared" ca="1" si="10"/>
        <v>40:00</v>
      </c>
      <c r="W27" s="3">
        <f t="shared" ca="1" si="11"/>
        <v>23</v>
      </c>
      <c r="X27" s="3" t="str">
        <f t="shared" ca="1" si="12"/>
        <v>40.00</v>
      </c>
    </row>
    <row r="28" spans="1:24" x14ac:dyDescent="0.3">
      <c r="G28" t="str">
        <f t="shared" si="0"/>
        <v/>
      </c>
      <c r="H28" t="str">
        <f t="shared" si="3"/>
        <v/>
      </c>
      <c r="J28" s="15">
        <f t="shared" ca="1" si="1"/>
        <v>24</v>
      </c>
      <c r="K28" t="str">
        <f t="shared" ca="1" si="2"/>
        <v>0:40:28</v>
      </c>
      <c r="M28" t="str">
        <f t="shared" ca="1" si="4"/>
        <v>0</v>
      </c>
      <c r="N28" t="str">
        <f t="shared" ca="1" si="5"/>
        <v>40</v>
      </c>
      <c r="O28" t="str">
        <f t="shared" ca="1" si="6"/>
        <v>28</v>
      </c>
      <c r="Q28">
        <f t="shared" ca="1" si="7"/>
        <v>40</v>
      </c>
      <c r="R28" t="str">
        <f t="shared" ca="1" si="8"/>
        <v>28</v>
      </c>
      <c r="T28">
        <f t="shared" ca="1" si="9"/>
        <v>24</v>
      </c>
      <c r="U28" s="3" t="str">
        <f t="shared" ca="1" si="10"/>
        <v>40:28</v>
      </c>
      <c r="W28" s="3">
        <f t="shared" ca="1" si="11"/>
        <v>24</v>
      </c>
      <c r="X28" s="3" t="str">
        <f t="shared" ca="1" si="12"/>
        <v>40.28</v>
      </c>
    </row>
    <row r="29" spans="1:24" x14ac:dyDescent="0.3">
      <c r="A29" t="s">
        <v>317</v>
      </c>
      <c r="B29" t="s">
        <v>1091</v>
      </c>
      <c r="C29" t="s">
        <v>318</v>
      </c>
      <c r="D29" t="s">
        <v>1417</v>
      </c>
      <c r="F29">
        <f>+F27+1</f>
        <v>13</v>
      </c>
      <c r="G29" t="str">
        <f t="shared" si="0"/>
        <v>0:37:02.17</v>
      </c>
      <c r="H29" t="str">
        <f t="shared" si="3"/>
        <v>0:37:02</v>
      </c>
      <c r="J29" s="15">
        <f t="shared" ca="1" si="1"/>
        <v>25</v>
      </c>
      <c r="K29" t="str">
        <f t="shared" ca="1" si="2"/>
        <v>0:40:41</v>
      </c>
      <c r="M29" t="str">
        <f t="shared" ca="1" si="4"/>
        <v>0</v>
      </c>
      <c r="N29" t="str">
        <f t="shared" ca="1" si="5"/>
        <v>40</v>
      </c>
      <c r="O29" t="str">
        <f t="shared" ca="1" si="6"/>
        <v>41</v>
      </c>
      <c r="Q29">
        <f t="shared" ca="1" si="7"/>
        <v>40</v>
      </c>
      <c r="R29" t="str">
        <f t="shared" ca="1" si="8"/>
        <v>41</v>
      </c>
      <c r="T29">
        <f t="shared" ca="1" si="9"/>
        <v>25</v>
      </c>
      <c r="U29" s="3" t="str">
        <f t="shared" ca="1" si="10"/>
        <v>40:41</v>
      </c>
      <c r="W29" s="3">
        <f t="shared" ca="1" si="11"/>
        <v>25</v>
      </c>
      <c r="X29" s="3" t="str">
        <f t="shared" ca="1" si="12"/>
        <v>40.41</v>
      </c>
    </row>
    <row r="30" spans="1:24" x14ac:dyDescent="0.3">
      <c r="G30" t="str">
        <f t="shared" si="0"/>
        <v/>
      </c>
      <c r="H30" t="str">
        <f t="shared" si="3"/>
        <v/>
      </c>
      <c r="J30" s="15">
        <f t="shared" ca="1" si="1"/>
        <v>26</v>
      </c>
      <c r="K30" t="str">
        <f t="shared" ca="1" si="2"/>
        <v>0:41:41</v>
      </c>
      <c r="M30" t="str">
        <f t="shared" ca="1" si="4"/>
        <v>0</v>
      </c>
      <c r="N30" t="str">
        <f t="shared" ca="1" si="5"/>
        <v>41</v>
      </c>
      <c r="O30" t="str">
        <f t="shared" ca="1" si="6"/>
        <v>41</v>
      </c>
      <c r="Q30">
        <f t="shared" ca="1" si="7"/>
        <v>41</v>
      </c>
      <c r="R30" t="str">
        <f t="shared" ca="1" si="8"/>
        <v>41</v>
      </c>
      <c r="T30">
        <f t="shared" ca="1" si="9"/>
        <v>26</v>
      </c>
      <c r="U30" s="3" t="str">
        <f t="shared" ca="1" si="10"/>
        <v>41:41</v>
      </c>
      <c r="W30" s="3">
        <f t="shared" ca="1" si="11"/>
        <v>26</v>
      </c>
      <c r="X30" s="3" t="str">
        <f t="shared" ca="1" si="12"/>
        <v>41.41</v>
      </c>
    </row>
    <row r="31" spans="1:24" x14ac:dyDescent="0.3">
      <c r="A31" t="s">
        <v>319</v>
      </c>
      <c r="B31" t="s">
        <v>1418</v>
      </c>
      <c r="C31" t="s">
        <v>320</v>
      </c>
      <c r="D31" t="s">
        <v>1419</v>
      </c>
      <c r="F31">
        <f>+F29+1</f>
        <v>14</v>
      </c>
      <c r="G31" t="str">
        <f t="shared" si="0"/>
        <v>0:37:12.63</v>
      </c>
      <c r="H31" t="str">
        <f t="shared" si="3"/>
        <v>0:37:12</v>
      </c>
      <c r="J31" s="15">
        <f t="shared" ca="1" si="1"/>
        <v>27</v>
      </c>
      <c r="K31" t="str">
        <f t="shared" ca="1" si="2"/>
        <v>0:41:41</v>
      </c>
      <c r="M31" t="str">
        <f t="shared" ca="1" si="4"/>
        <v>0</v>
      </c>
      <c r="N31" t="str">
        <f t="shared" ca="1" si="5"/>
        <v>41</v>
      </c>
      <c r="O31" t="str">
        <f t="shared" ca="1" si="6"/>
        <v>41</v>
      </c>
      <c r="Q31">
        <f t="shared" ca="1" si="7"/>
        <v>41</v>
      </c>
      <c r="R31" t="str">
        <f t="shared" ca="1" si="8"/>
        <v>41</v>
      </c>
      <c r="T31">
        <f t="shared" ca="1" si="9"/>
        <v>27</v>
      </c>
      <c r="U31" s="3" t="str">
        <f t="shared" ca="1" si="10"/>
        <v>41:41</v>
      </c>
      <c r="W31" s="3">
        <f t="shared" ca="1" si="11"/>
        <v>27</v>
      </c>
      <c r="X31" s="3" t="str">
        <f t="shared" ca="1" si="12"/>
        <v>41.41</v>
      </c>
    </row>
    <row r="32" spans="1:24" x14ac:dyDescent="0.3">
      <c r="G32" t="str">
        <f t="shared" si="0"/>
        <v/>
      </c>
      <c r="H32" t="str">
        <f t="shared" si="3"/>
        <v/>
      </c>
      <c r="J32" s="15">
        <f t="shared" ca="1" si="1"/>
        <v>28</v>
      </c>
      <c r="K32" t="str">
        <f t="shared" ca="1" si="2"/>
        <v>0:41:59</v>
      </c>
      <c r="M32" t="str">
        <f t="shared" ca="1" si="4"/>
        <v>0</v>
      </c>
      <c r="N32" t="str">
        <f t="shared" ca="1" si="5"/>
        <v>41</v>
      </c>
      <c r="O32" t="str">
        <f t="shared" ca="1" si="6"/>
        <v>59</v>
      </c>
      <c r="Q32">
        <f t="shared" ca="1" si="7"/>
        <v>41</v>
      </c>
      <c r="R32" t="str">
        <f t="shared" ca="1" si="8"/>
        <v>59</v>
      </c>
      <c r="T32">
        <f t="shared" ca="1" si="9"/>
        <v>28</v>
      </c>
      <c r="U32" s="3" t="str">
        <f t="shared" ca="1" si="10"/>
        <v>41:59</v>
      </c>
      <c r="W32" s="3">
        <f t="shared" ca="1" si="11"/>
        <v>28</v>
      </c>
      <c r="X32" s="3" t="str">
        <f t="shared" ca="1" si="12"/>
        <v>41.59</v>
      </c>
    </row>
    <row r="33" spans="1:24" x14ac:dyDescent="0.3">
      <c r="A33" t="s">
        <v>321</v>
      </c>
      <c r="B33" t="s">
        <v>1128</v>
      </c>
      <c r="C33" t="s">
        <v>322</v>
      </c>
      <c r="D33" t="s">
        <v>1420</v>
      </c>
      <c r="F33">
        <f>+F31+1</f>
        <v>15</v>
      </c>
      <c r="G33" t="str">
        <f t="shared" si="0"/>
        <v>0:37:52.28</v>
      </c>
      <c r="H33" t="str">
        <f t="shared" si="3"/>
        <v>0:37:52</v>
      </c>
      <c r="J33" s="15">
        <f t="shared" ca="1" si="1"/>
        <v>29</v>
      </c>
      <c r="K33" t="str">
        <f t="shared" ca="1" si="2"/>
        <v>0:42:14</v>
      </c>
      <c r="M33" t="str">
        <f t="shared" ca="1" si="4"/>
        <v>0</v>
      </c>
      <c r="N33" t="str">
        <f t="shared" ca="1" si="5"/>
        <v>42</v>
      </c>
      <c r="O33" t="str">
        <f t="shared" ca="1" si="6"/>
        <v>14</v>
      </c>
      <c r="Q33">
        <f t="shared" ca="1" si="7"/>
        <v>42</v>
      </c>
      <c r="R33" t="str">
        <f t="shared" ca="1" si="8"/>
        <v>14</v>
      </c>
      <c r="T33">
        <f t="shared" ca="1" si="9"/>
        <v>29</v>
      </c>
      <c r="U33" s="3" t="str">
        <f t="shared" ca="1" si="10"/>
        <v>42:14</v>
      </c>
      <c r="W33" s="3">
        <f t="shared" ca="1" si="11"/>
        <v>29</v>
      </c>
      <c r="X33" s="3" t="str">
        <f t="shared" ca="1" si="12"/>
        <v>42.14</v>
      </c>
    </row>
    <row r="34" spans="1:24" x14ac:dyDescent="0.3">
      <c r="B34" s="14"/>
      <c r="G34" t="str">
        <f t="shared" si="0"/>
        <v/>
      </c>
      <c r="H34" t="str">
        <f t="shared" si="3"/>
        <v/>
      </c>
      <c r="J34" s="15">
        <f t="shared" ca="1" si="1"/>
        <v>30</v>
      </c>
      <c r="K34" t="str">
        <f t="shared" ca="1" si="2"/>
        <v>0:42:37</v>
      </c>
      <c r="M34" t="str">
        <f t="shared" ca="1" si="4"/>
        <v>0</v>
      </c>
      <c r="N34" t="str">
        <f t="shared" ca="1" si="5"/>
        <v>42</v>
      </c>
      <c r="O34" t="str">
        <f t="shared" ca="1" si="6"/>
        <v>37</v>
      </c>
      <c r="Q34">
        <f t="shared" ca="1" si="7"/>
        <v>42</v>
      </c>
      <c r="R34" t="str">
        <f t="shared" ca="1" si="8"/>
        <v>37</v>
      </c>
      <c r="T34">
        <f t="shared" ca="1" si="9"/>
        <v>30</v>
      </c>
      <c r="U34" s="3" t="str">
        <f t="shared" ca="1" si="10"/>
        <v>42:37</v>
      </c>
      <c r="W34" s="3">
        <f t="shared" ca="1" si="11"/>
        <v>30</v>
      </c>
      <c r="X34" s="3" t="str">
        <f t="shared" ca="1" si="12"/>
        <v>42.37</v>
      </c>
    </row>
    <row r="35" spans="1:24" x14ac:dyDescent="0.3">
      <c r="A35" t="s">
        <v>323</v>
      </c>
      <c r="B35" t="s">
        <v>1421</v>
      </c>
      <c r="C35" t="s">
        <v>324</v>
      </c>
      <c r="D35" t="s">
        <v>1422</v>
      </c>
      <c r="F35">
        <f>+F33+1</f>
        <v>16</v>
      </c>
      <c r="G35" t="str">
        <f t="shared" si="0"/>
        <v>0:37:57.58</v>
      </c>
      <c r="H35" t="str">
        <f t="shared" si="3"/>
        <v>0:37:57</v>
      </c>
      <c r="J35" s="15">
        <f t="shared" ca="1" si="1"/>
        <v>31</v>
      </c>
      <c r="K35" t="str">
        <f t="shared" ca="1" si="2"/>
        <v>0:43:47</v>
      </c>
      <c r="M35" t="str">
        <f t="shared" ca="1" si="4"/>
        <v>0</v>
      </c>
      <c r="N35" t="str">
        <f t="shared" ca="1" si="5"/>
        <v>43</v>
      </c>
      <c r="O35" t="str">
        <f t="shared" ca="1" si="6"/>
        <v>47</v>
      </c>
      <c r="Q35">
        <f t="shared" ca="1" si="7"/>
        <v>43</v>
      </c>
      <c r="R35" t="str">
        <f t="shared" ca="1" si="8"/>
        <v>47</v>
      </c>
      <c r="T35">
        <f t="shared" ca="1" si="9"/>
        <v>31</v>
      </c>
      <c r="U35" s="3" t="str">
        <f t="shared" ca="1" si="10"/>
        <v>43:47</v>
      </c>
      <c r="W35" s="3">
        <f t="shared" ca="1" si="11"/>
        <v>31</v>
      </c>
      <c r="X35" s="3" t="str">
        <f t="shared" ca="1" si="12"/>
        <v>43.47</v>
      </c>
    </row>
    <row r="36" spans="1:24" x14ac:dyDescent="0.3">
      <c r="G36" t="str">
        <f t="shared" si="0"/>
        <v/>
      </c>
      <c r="H36" t="str">
        <f t="shared" si="3"/>
        <v/>
      </c>
      <c r="J36" s="15">
        <f t="shared" ca="1" si="1"/>
        <v>32</v>
      </c>
      <c r="K36" t="str">
        <f t="shared" ca="1" si="2"/>
        <v>0:43:51</v>
      </c>
      <c r="M36" t="str">
        <f t="shared" ca="1" si="4"/>
        <v>0</v>
      </c>
      <c r="N36" t="str">
        <f t="shared" ca="1" si="5"/>
        <v>43</v>
      </c>
      <c r="O36" t="str">
        <f t="shared" ca="1" si="6"/>
        <v>51</v>
      </c>
      <c r="Q36">
        <f t="shared" ca="1" si="7"/>
        <v>43</v>
      </c>
      <c r="R36" t="str">
        <f t="shared" ca="1" si="8"/>
        <v>51</v>
      </c>
      <c r="T36">
        <f t="shared" ca="1" si="9"/>
        <v>32</v>
      </c>
      <c r="U36" s="3" t="str">
        <f t="shared" ca="1" si="10"/>
        <v>43:51</v>
      </c>
      <c r="W36" s="3">
        <f t="shared" ca="1" si="11"/>
        <v>32</v>
      </c>
      <c r="X36" s="3" t="str">
        <f t="shared" ca="1" si="12"/>
        <v>43.51</v>
      </c>
    </row>
    <row r="37" spans="1:24" x14ac:dyDescent="0.3">
      <c r="A37" t="s">
        <v>325</v>
      </c>
      <c r="B37" t="s">
        <v>1423</v>
      </c>
      <c r="C37" t="s">
        <v>326</v>
      </c>
      <c r="D37" t="s">
        <v>1424</v>
      </c>
      <c r="F37">
        <f>+F35+1</f>
        <v>17</v>
      </c>
      <c r="G37" t="str">
        <f t="shared" si="0"/>
        <v>0:38:56.69</v>
      </c>
      <c r="H37" t="str">
        <f t="shared" si="3"/>
        <v>0:38:56</v>
      </c>
      <c r="J37" s="15">
        <f t="shared" ca="1" si="1"/>
        <v>33</v>
      </c>
      <c r="K37" t="str">
        <f t="shared" ca="1" si="2"/>
        <v>0:43:52</v>
      </c>
      <c r="M37" t="str">
        <f t="shared" ca="1" si="4"/>
        <v>0</v>
      </c>
      <c r="N37" t="str">
        <f t="shared" ca="1" si="5"/>
        <v>43</v>
      </c>
      <c r="O37" t="str">
        <f t="shared" ca="1" si="6"/>
        <v>52</v>
      </c>
      <c r="Q37">
        <f t="shared" ca="1" si="7"/>
        <v>43</v>
      </c>
      <c r="R37" t="str">
        <f t="shared" ca="1" si="8"/>
        <v>52</v>
      </c>
      <c r="T37">
        <f t="shared" ca="1" si="9"/>
        <v>33</v>
      </c>
      <c r="U37" s="3" t="str">
        <f t="shared" ca="1" si="10"/>
        <v>43:52</v>
      </c>
      <c r="W37" s="3">
        <f t="shared" ca="1" si="11"/>
        <v>33</v>
      </c>
      <c r="X37" s="3" t="str">
        <f t="shared" ca="1" si="12"/>
        <v>43.52</v>
      </c>
    </row>
    <row r="38" spans="1:24" x14ac:dyDescent="0.3">
      <c r="G38" t="str">
        <f t="shared" si="0"/>
        <v/>
      </c>
      <c r="H38" t="str">
        <f t="shared" si="3"/>
        <v/>
      </c>
      <c r="J38" s="15">
        <f t="shared" ca="1" si="1"/>
        <v>34</v>
      </c>
      <c r="K38" t="str">
        <f t="shared" ca="1" si="2"/>
        <v>0:43:53</v>
      </c>
      <c r="M38" t="str">
        <f t="shared" ca="1" si="4"/>
        <v>0</v>
      </c>
      <c r="N38" t="str">
        <f t="shared" ca="1" si="5"/>
        <v>43</v>
      </c>
      <c r="O38" t="str">
        <f t="shared" ca="1" si="6"/>
        <v>53</v>
      </c>
      <c r="Q38">
        <f t="shared" ca="1" si="7"/>
        <v>43</v>
      </c>
      <c r="R38" t="str">
        <f t="shared" ca="1" si="8"/>
        <v>53</v>
      </c>
      <c r="T38">
        <f t="shared" ca="1" si="9"/>
        <v>34</v>
      </c>
      <c r="U38" s="3" t="str">
        <f t="shared" ca="1" si="10"/>
        <v>43:53</v>
      </c>
      <c r="W38" s="3">
        <f t="shared" ca="1" si="11"/>
        <v>34</v>
      </c>
      <c r="X38" s="3" t="str">
        <f t="shared" ca="1" si="12"/>
        <v>43.53</v>
      </c>
    </row>
    <row r="39" spans="1:24" x14ac:dyDescent="0.3">
      <c r="A39" t="s">
        <v>327</v>
      </c>
      <c r="B39" t="s">
        <v>1425</v>
      </c>
      <c r="C39" t="s">
        <v>328</v>
      </c>
      <c r="D39" t="s">
        <v>1426</v>
      </c>
      <c r="F39">
        <f>+F37+1</f>
        <v>18</v>
      </c>
      <c r="G39" t="str">
        <f t="shared" si="0"/>
        <v>0:39:19.48</v>
      </c>
      <c r="H39" t="str">
        <f t="shared" si="3"/>
        <v>0:39:19</v>
      </c>
      <c r="J39" s="15">
        <f t="shared" ca="1" si="1"/>
        <v>35</v>
      </c>
      <c r="K39" t="str">
        <f t="shared" ca="1" si="2"/>
        <v>0:44:01</v>
      </c>
      <c r="M39" t="str">
        <f t="shared" ca="1" si="4"/>
        <v>0</v>
      </c>
      <c r="N39" t="str">
        <f t="shared" ca="1" si="5"/>
        <v>44</v>
      </c>
      <c r="O39" t="str">
        <f t="shared" ca="1" si="6"/>
        <v>01</v>
      </c>
      <c r="Q39">
        <f t="shared" ca="1" si="7"/>
        <v>44</v>
      </c>
      <c r="R39" t="str">
        <f t="shared" ca="1" si="8"/>
        <v>01</v>
      </c>
      <c r="T39">
        <f t="shared" ca="1" si="9"/>
        <v>35</v>
      </c>
      <c r="U39" s="3" t="str">
        <f t="shared" ca="1" si="10"/>
        <v>44:01</v>
      </c>
      <c r="W39" s="3">
        <f t="shared" ca="1" si="11"/>
        <v>35</v>
      </c>
      <c r="X39" s="3" t="str">
        <f t="shared" ca="1" si="12"/>
        <v>44.01</v>
      </c>
    </row>
    <row r="40" spans="1:24" x14ac:dyDescent="0.3">
      <c r="G40" t="str">
        <f t="shared" si="0"/>
        <v/>
      </c>
      <c r="H40" t="str">
        <f t="shared" si="3"/>
        <v/>
      </c>
      <c r="J40" s="15">
        <f t="shared" ca="1" si="1"/>
        <v>36</v>
      </c>
      <c r="K40" t="str">
        <f t="shared" ca="1" si="2"/>
        <v>0:44:05</v>
      </c>
      <c r="M40" t="str">
        <f t="shared" ca="1" si="4"/>
        <v>0</v>
      </c>
      <c r="N40" t="str">
        <f t="shared" ca="1" si="5"/>
        <v>44</v>
      </c>
      <c r="O40" t="str">
        <f t="shared" ca="1" si="6"/>
        <v>05</v>
      </c>
      <c r="Q40">
        <f t="shared" ca="1" si="7"/>
        <v>44</v>
      </c>
      <c r="R40" t="str">
        <f t="shared" ca="1" si="8"/>
        <v>05</v>
      </c>
      <c r="T40">
        <f t="shared" ca="1" si="9"/>
        <v>36</v>
      </c>
      <c r="U40" s="3" t="str">
        <f t="shared" ca="1" si="10"/>
        <v>44:05</v>
      </c>
      <c r="W40" s="3">
        <f t="shared" ca="1" si="11"/>
        <v>36</v>
      </c>
      <c r="X40" s="3" t="str">
        <f t="shared" ca="1" si="12"/>
        <v>44.05</v>
      </c>
    </row>
    <row r="41" spans="1:24" x14ac:dyDescent="0.3">
      <c r="A41" t="s">
        <v>329</v>
      </c>
      <c r="B41" t="s">
        <v>1427</v>
      </c>
      <c r="C41" t="s">
        <v>330</v>
      </c>
      <c r="D41" t="s">
        <v>1428</v>
      </c>
      <c r="F41">
        <f>+F39+1</f>
        <v>19</v>
      </c>
      <c r="G41" t="str">
        <f t="shared" si="0"/>
        <v>0:39:30.38</v>
      </c>
      <c r="H41" t="str">
        <f t="shared" si="3"/>
        <v>0:39:30</v>
      </c>
      <c r="J41" s="15">
        <f t="shared" ca="1" si="1"/>
        <v>37</v>
      </c>
      <c r="K41" t="str">
        <f t="shared" ca="1" si="2"/>
        <v>0:44:10</v>
      </c>
      <c r="M41" t="str">
        <f t="shared" ca="1" si="4"/>
        <v>0</v>
      </c>
      <c r="N41" t="str">
        <f t="shared" ca="1" si="5"/>
        <v>44</v>
      </c>
      <c r="O41" t="str">
        <f t="shared" ca="1" si="6"/>
        <v>10</v>
      </c>
      <c r="Q41">
        <f t="shared" ca="1" si="7"/>
        <v>44</v>
      </c>
      <c r="R41" t="str">
        <f t="shared" ca="1" si="8"/>
        <v>10</v>
      </c>
      <c r="T41">
        <f t="shared" ca="1" si="9"/>
        <v>37</v>
      </c>
      <c r="U41" s="3" t="str">
        <f t="shared" ca="1" si="10"/>
        <v>44:10</v>
      </c>
      <c r="W41" s="3">
        <f t="shared" ca="1" si="11"/>
        <v>37</v>
      </c>
      <c r="X41" s="3" t="str">
        <f t="shared" ca="1" si="12"/>
        <v>44.10</v>
      </c>
    </row>
    <row r="42" spans="1:24" x14ac:dyDescent="0.3">
      <c r="G42" t="str">
        <f t="shared" si="0"/>
        <v/>
      </c>
      <c r="H42" t="str">
        <f t="shared" si="3"/>
        <v/>
      </c>
      <c r="J42" s="15">
        <f t="shared" ca="1" si="1"/>
        <v>38</v>
      </c>
      <c r="K42" t="str">
        <f t="shared" ca="1" si="2"/>
        <v>0:44:14</v>
      </c>
      <c r="M42" t="str">
        <f t="shared" ca="1" si="4"/>
        <v>0</v>
      </c>
      <c r="N42" t="str">
        <f t="shared" ca="1" si="5"/>
        <v>44</v>
      </c>
      <c r="O42" t="str">
        <f t="shared" ca="1" si="6"/>
        <v>14</v>
      </c>
      <c r="Q42">
        <f t="shared" ca="1" si="7"/>
        <v>44</v>
      </c>
      <c r="R42" t="str">
        <f t="shared" ca="1" si="8"/>
        <v>14</v>
      </c>
      <c r="T42">
        <f t="shared" ca="1" si="9"/>
        <v>38</v>
      </c>
      <c r="U42" s="3" t="str">
        <f t="shared" ca="1" si="10"/>
        <v>44:14</v>
      </c>
      <c r="W42" s="3">
        <f t="shared" ca="1" si="11"/>
        <v>38</v>
      </c>
      <c r="X42" s="3" t="str">
        <f t="shared" ca="1" si="12"/>
        <v>44.14</v>
      </c>
    </row>
    <row r="43" spans="1:24" x14ac:dyDescent="0.3">
      <c r="A43" t="s">
        <v>331</v>
      </c>
      <c r="B43" t="s">
        <v>1429</v>
      </c>
      <c r="C43" t="s">
        <v>332</v>
      </c>
      <c r="D43" t="s">
        <v>1430</v>
      </c>
      <c r="F43">
        <f>+F41+1</f>
        <v>20</v>
      </c>
      <c r="G43" t="str">
        <f t="shared" si="0"/>
        <v>0:39:43.63</v>
      </c>
      <c r="H43" t="str">
        <f t="shared" si="3"/>
        <v>0:39:43</v>
      </c>
      <c r="J43" s="15">
        <f t="shared" ca="1" si="1"/>
        <v>39</v>
      </c>
      <c r="K43" t="str">
        <f t="shared" ca="1" si="2"/>
        <v>0:44:36</v>
      </c>
      <c r="M43" t="str">
        <f t="shared" ca="1" si="4"/>
        <v>0</v>
      </c>
      <c r="N43" t="str">
        <f t="shared" ca="1" si="5"/>
        <v>44</v>
      </c>
      <c r="O43" t="str">
        <f t="shared" ca="1" si="6"/>
        <v>36</v>
      </c>
      <c r="Q43">
        <f t="shared" ca="1" si="7"/>
        <v>44</v>
      </c>
      <c r="R43" t="str">
        <f t="shared" ca="1" si="8"/>
        <v>36</v>
      </c>
      <c r="T43">
        <f t="shared" ca="1" si="9"/>
        <v>39</v>
      </c>
      <c r="U43" s="3" t="str">
        <f t="shared" ca="1" si="10"/>
        <v>44:36</v>
      </c>
      <c r="W43" s="3">
        <f t="shared" ca="1" si="11"/>
        <v>39</v>
      </c>
      <c r="X43" s="3" t="str">
        <f t="shared" ca="1" si="12"/>
        <v>44.36</v>
      </c>
    </row>
    <row r="44" spans="1:24" x14ac:dyDescent="0.3">
      <c r="G44" t="str">
        <f t="shared" si="0"/>
        <v/>
      </c>
      <c r="H44" t="str">
        <f t="shared" si="3"/>
        <v/>
      </c>
      <c r="J44" s="15">
        <f t="shared" ca="1" si="1"/>
        <v>40</v>
      </c>
      <c r="K44" t="str">
        <f t="shared" ca="1" si="2"/>
        <v>0:45:42</v>
      </c>
      <c r="M44" t="str">
        <f t="shared" ca="1" si="4"/>
        <v>0</v>
      </c>
      <c r="N44" t="str">
        <f t="shared" ca="1" si="5"/>
        <v>45</v>
      </c>
      <c r="O44" t="str">
        <f t="shared" ca="1" si="6"/>
        <v>42</v>
      </c>
      <c r="Q44">
        <f t="shared" ca="1" si="7"/>
        <v>45</v>
      </c>
      <c r="R44" t="str">
        <f t="shared" ca="1" si="8"/>
        <v>42</v>
      </c>
      <c r="T44">
        <f t="shared" ca="1" si="9"/>
        <v>40</v>
      </c>
      <c r="U44" s="3" t="str">
        <f t="shared" ca="1" si="10"/>
        <v>45:42</v>
      </c>
      <c r="W44" s="3">
        <f t="shared" ca="1" si="11"/>
        <v>40</v>
      </c>
      <c r="X44" s="3" t="str">
        <f t="shared" ca="1" si="12"/>
        <v>45.42</v>
      </c>
    </row>
    <row r="45" spans="1:24" x14ac:dyDescent="0.3">
      <c r="A45" t="s">
        <v>333</v>
      </c>
      <c r="B45" t="s">
        <v>1269</v>
      </c>
      <c r="C45" t="s">
        <v>334</v>
      </c>
      <c r="D45" t="s">
        <v>1431</v>
      </c>
      <c r="F45">
        <f>+F43+1</f>
        <v>21</v>
      </c>
      <c r="G45" t="str">
        <f t="shared" si="0"/>
        <v>0:39:53.28</v>
      </c>
      <c r="H45" t="str">
        <f t="shared" si="3"/>
        <v>0:39:53</v>
      </c>
      <c r="J45" s="15">
        <f t="shared" ca="1" si="1"/>
        <v>41</v>
      </c>
      <c r="K45" t="str">
        <f t="shared" ca="1" si="2"/>
        <v>0:45:46</v>
      </c>
      <c r="M45" t="str">
        <f t="shared" ca="1" si="4"/>
        <v>0</v>
      </c>
      <c r="N45" t="str">
        <f t="shared" ca="1" si="5"/>
        <v>45</v>
      </c>
      <c r="O45" t="str">
        <f t="shared" ca="1" si="6"/>
        <v>46</v>
      </c>
      <c r="Q45">
        <f t="shared" ca="1" si="7"/>
        <v>45</v>
      </c>
      <c r="R45" t="str">
        <f t="shared" ca="1" si="8"/>
        <v>46</v>
      </c>
      <c r="T45">
        <f t="shared" ca="1" si="9"/>
        <v>41</v>
      </c>
      <c r="U45" s="3" t="str">
        <f t="shared" ca="1" si="10"/>
        <v>45:46</v>
      </c>
      <c r="W45" s="3">
        <f t="shared" ca="1" si="11"/>
        <v>41</v>
      </c>
      <c r="X45" s="3" t="str">
        <f t="shared" ca="1" si="12"/>
        <v>45.46</v>
      </c>
    </row>
    <row r="46" spans="1:24" x14ac:dyDescent="0.3">
      <c r="G46" t="str">
        <f t="shared" si="0"/>
        <v/>
      </c>
      <c r="H46" t="str">
        <f t="shared" si="3"/>
        <v/>
      </c>
      <c r="J46" s="15">
        <f t="shared" ca="1" si="1"/>
        <v>42</v>
      </c>
      <c r="K46" t="str">
        <f t="shared" ca="1" si="2"/>
        <v>0:45:59</v>
      </c>
      <c r="M46" t="str">
        <f t="shared" ca="1" si="4"/>
        <v>0</v>
      </c>
      <c r="N46" t="str">
        <f t="shared" ca="1" si="5"/>
        <v>45</v>
      </c>
      <c r="O46" t="str">
        <f t="shared" ca="1" si="6"/>
        <v>59</v>
      </c>
      <c r="Q46">
        <f t="shared" ca="1" si="7"/>
        <v>45</v>
      </c>
      <c r="R46" t="str">
        <f t="shared" ca="1" si="8"/>
        <v>59</v>
      </c>
      <c r="T46">
        <f t="shared" ca="1" si="9"/>
        <v>42</v>
      </c>
      <c r="U46" s="3" t="str">
        <f t="shared" ca="1" si="10"/>
        <v>45:59</v>
      </c>
      <c r="W46" s="3">
        <f t="shared" ca="1" si="11"/>
        <v>42</v>
      </c>
      <c r="X46" s="3" t="str">
        <f t="shared" ca="1" si="12"/>
        <v>45.59</v>
      </c>
    </row>
    <row r="47" spans="1:24" x14ac:dyDescent="0.3">
      <c r="A47" t="s">
        <v>335</v>
      </c>
      <c r="B47" t="s">
        <v>1432</v>
      </c>
      <c r="C47" t="s">
        <v>336</v>
      </c>
      <c r="D47" t="s">
        <v>1433</v>
      </c>
      <c r="F47">
        <f>+F45+1</f>
        <v>22</v>
      </c>
      <c r="G47" t="str">
        <f t="shared" si="0"/>
        <v>0:39:57.89</v>
      </c>
      <c r="H47" t="str">
        <f t="shared" si="3"/>
        <v>0:39:57</v>
      </c>
      <c r="J47" s="15">
        <f t="shared" ca="1" si="1"/>
        <v>43</v>
      </c>
      <c r="K47" t="str">
        <f t="shared" ca="1" si="2"/>
        <v>0:46:21</v>
      </c>
      <c r="M47" t="str">
        <f t="shared" ca="1" si="4"/>
        <v>0</v>
      </c>
      <c r="N47" t="str">
        <f t="shared" ca="1" si="5"/>
        <v>46</v>
      </c>
      <c r="O47" t="str">
        <f t="shared" ca="1" si="6"/>
        <v>21</v>
      </c>
      <c r="Q47">
        <f t="shared" ca="1" si="7"/>
        <v>46</v>
      </c>
      <c r="R47" t="str">
        <f t="shared" ca="1" si="8"/>
        <v>21</v>
      </c>
      <c r="T47">
        <f t="shared" ca="1" si="9"/>
        <v>43</v>
      </c>
      <c r="U47" s="3" t="str">
        <f t="shared" ca="1" si="10"/>
        <v>46:21</v>
      </c>
      <c r="W47" s="3">
        <f t="shared" ca="1" si="11"/>
        <v>43</v>
      </c>
      <c r="X47" s="3" t="str">
        <f t="shared" ca="1" si="12"/>
        <v>46.21</v>
      </c>
    </row>
    <row r="48" spans="1:24" x14ac:dyDescent="0.3">
      <c r="G48" t="str">
        <f t="shared" si="0"/>
        <v/>
      </c>
      <c r="H48" t="str">
        <f t="shared" si="3"/>
        <v/>
      </c>
      <c r="J48" s="15">
        <f t="shared" ca="1" si="1"/>
        <v>44</v>
      </c>
      <c r="K48" t="str">
        <f t="shared" ca="1" si="2"/>
        <v>0:47:16</v>
      </c>
      <c r="M48" t="str">
        <f t="shared" ca="1" si="4"/>
        <v>0</v>
      </c>
      <c r="N48" t="str">
        <f t="shared" ca="1" si="5"/>
        <v>47</v>
      </c>
      <c r="O48" t="str">
        <f t="shared" ca="1" si="6"/>
        <v>16</v>
      </c>
      <c r="Q48">
        <f t="shared" ca="1" si="7"/>
        <v>47</v>
      </c>
      <c r="R48" t="str">
        <f t="shared" ca="1" si="8"/>
        <v>16</v>
      </c>
      <c r="T48">
        <f t="shared" ca="1" si="9"/>
        <v>44</v>
      </c>
      <c r="U48" s="3" t="str">
        <f t="shared" ca="1" si="10"/>
        <v>47:16</v>
      </c>
      <c r="W48" s="3">
        <f t="shared" ca="1" si="11"/>
        <v>44</v>
      </c>
      <c r="X48" s="3" t="str">
        <f t="shared" ca="1" si="12"/>
        <v>47.16</v>
      </c>
    </row>
    <row r="49" spans="1:24" x14ac:dyDescent="0.3">
      <c r="A49" t="s">
        <v>337</v>
      </c>
      <c r="B49" t="s">
        <v>1434</v>
      </c>
      <c r="C49" t="s">
        <v>338</v>
      </c>
      <c r="D49" t="s">
        <v>1435</v>
      </c>
      <c r="F49">
        <f>+F47+1</f>
        <v>23</v>
      </c>
      <c r="G49" t="str">
        <f t="shared" si="0"/>
        <v>0:40:00.16</v>
      </c>
      <c r="H49" t="str">
        <f t="shared" si="3"/>
        <v>0:40:00</v>
      </c>
      <c r="J49" s="15">
        <f t="shared" ca="1" si="1"/>
        <v>45</v>
      </c>
      <c r="K49" t="str">
        <f t="shared" ca="1" si="2"/>
        <v>0:48:13</v>
      </c>
      <c r="M49" t="str">
        <f t="shared" ca="1" si="4"/>
        <v>0</v>
      </c>
      <c r="N49" t="str">
        <f t="shared" ca="1" si="5"/>
        <v>48</v>
      </c>
      <c r="O49" t="str">
        <f t="shared" ca="1" si="6"/>
        <v>13</v>
      </c>
      <c r="Q49">
        <f t="shared" ca="1" si="7"/>
        <v>48</v>
      </c>
      <c r="R49" t="str">
        <f t="shared" ca="1" si="8"/>
        <v>13</v>
      </c>
      <c r="T49">
        <f t="shared" ca="1" si="9"/>
        <v>45</v>
      </c>
      <c r="U49" s="3" t="str">
        <f t="shared" ca="1" si="10"/>
        <v>48:13</v>
      </c>
      <c r="W49" s="3">
        <f t="shared" ca="1" si="11"/>
        <v>45</v>
      </c>
      <c r="X49" s="3" t="str">
        <f t="shared" ca="1" si="12"/>
        <v>48.13</v>
      </c>
    </row>
    <row r="50" spans="1:24" x14ac:dyDescent="0.3">
      <c r="G50" t="str">
        <f t="shared" si="0"/>
        <v/>
      </c>
      <c r="H50" t="str">
        <f t="shared" si="3"/>
        <v/>
      </c>
      <c r="J50" s="15">
        <f t="shared" ca="1" si="1"/>
        <v>46</v>
      </c>
      <c r="K50" t="str">
        <f t="shared" ca="1" si="2"/>
        <v>0:48:21</v>
      </c>
      <c r="M50" t="str">
        <f t="shared" ca="1" si="4"/>
        <v>0</v>
      </c>
      <c r="N50" t="str">
        <f t="shared" ca="1" si="5"/>
        <v>48</v>
      </c>
      <c r="O50" t="str">
        <f t="shared" ca="1" si="6"/>
        <v>21</v>
      </c>
      <c r="Q50">
        <f t="shared" ca="1" si="7"/>
        <v>48</v>
      </c>
      <c r="R50" t="str">
        <f t="shared" ca="1" si="8"/>
        <v>21</v>
      </c>
      <c r="T50">
        <f t="shared" ca="1" si="9"/>
        <v>46</v>
      </c>
      <c r="U50" s="3" t="str">
        <f t="shared" ca="1" si="10"/>
        <v>48:21</v>
      </c>
      <c r="W50" s="3">
        <f t="shared" ca="1" si="11"/>
        <v>46</v>
      </c>
      <c r="X50" s="3" t="str">
        <f t="shared" ca="1" si="12"/>
        <v>48.21</v>
      </c>
    </row>
    <row r="51" spans="1:24" x14ac:dyDescent="0.3">
      <c r="A51" t="s">
        <v>339</v>
      </c>
      <c r="B51" t="s">
        <v>1436</v>
      </c>
      <c r="C51" t="s">
        <v>340</v>
      </c>
      <c r="D51" t="s">
        <v>1437</v>
      </c>
      <c r="F51">
        <f>+F49+1</f>
        <v>24</v>
      </c>
      <c r="G51" t="str">
        <f t="shared" si="0"/>
        <v>0:40:28.93</v>
      </c>
      <c r="H51" t="str">
        <f t="shared" si="3"/>
        <v>0:40:28</v>
      </c>
      <c r="J51" s="15">
        <f t="shared" ca="1" si="1"/>
        <v>47</v>
      </c>
      <c r="K51" t="str">
        <f t="shared" ca="1" si="2"/>
        <v>0:50:51</v>
      </c>
      <c r="M51" t="str">
        <f t="shared" ca="1" si="4"/>
        <v>0</v>
      </c>
      <c r="N51" t="str">
        <f t="shared" ca="1" si="5"/>
        <v>50</v>
      </c>
      <c r="O51" t="str">
        <f t="shared" ca="1" si="6"/>
        <v>51</v>
      </c>
      <c r="Q51">
        <f t="shared" ca="1" si="7"/>
        <v>50</v>
      </c>
      <c r="R51" t="str">
        <f t="shared" ca="1" si="8"/>
        <v>51</v>
      </c>
      <c r="T51">
        <f t="shared" ca="1" si="9"/>
        <v>47</v>
      </c>
      <c r="U51" s="3" t="str">
        <f t="shared" ca="1" si="10"/>
        <v>50:51</v>
      </c>
      <c r="W51" s="3">
        <f t="shared" ca="1" si="11"/>
        <v>47</v>
      </c>
      <c r="X51" s="3" t="str">
        <f t="shared" ca="1" si="12"/>
        <v>50.51</v>
      </c>
    </row>
    <row r="52" spans="1:24" x14ac:dyDescent="0.3">
      <c r="G52" t="str">
        <f t="shared" si="0"/>
        <v/>
      </c>
      <c r="H52" t="str">
        <f t="shared" si="3"/>
        <v/>
      </c>
      <c r="J52" s="15">
        <f t="shared" ca="1" si="1"/>
        <v>48</v>
      </c>
      <c r="K52" t="str">
        <f t="shared" ca="1" si="2"/>
        <v>0:50:52</v>
      </c>
      <c r="M52" t="str">
        <f t="shared" ca="1" si="4"/>
        <v>0</v>
      </c>
      <c r="N52" t="str">
        <f t="shared" ca="1" si="5"/>
        <v>50</v>
      </c>
      <c r="O52" t="str">
        <f t="shared" ca="1" si="6"/>
        <v>52</v>
      </c>
      <c r="Q52">
        <f t="shared" ca="1" si="7"/>
        <v>50</v>
      </c>
      <c r="R52" t="str">
        <f t="shared" ca="1" si="8"/>
        <v>52</v>
      </c>
      <c r="T52">
        <f t="shared" ca="1" si="9"/>
        <v>48</v>
      </c>
      <c r="U52" s="3" t="str">
        <f t="shared" ca="1" si="10"/>
        <v>50:52</v>
      </c>
      <c r="W52" s="3">
        <f t="shared" ca="1" si="11"/>
        <v>48</v>
      </c>
      <c r="X52" s="3" t="str">
        <f t="shared" ca="1" si="12"/>
        <v>50.52</v>
      </c>
    </row>
    <row r="53" spans="1:24" x14ac:dyDescent="0.3">
      <c r="A53" t="s">
        <v>341</v>
      </c>
      <c r="B53" t="s">
        <v>1438</v>
      </c>
      <c r="C53" t="s">
        <v>342</v>
      </c>
      <c r="D53" t="s">
        <v>1439</v>
      </c>
      <c r="F53">
        <f>+F51+1</f>
        <v>25</v>
      </c>
      <c r="G53" t="str">
        <f t="shared" si="0"/>
        <v>0:40:41.40</v>
      </c>
      <c r="H53" t="str">
        <f t="shared" si="3"/>
        <v>0:40:41</v>
      </c>
      <c r="J53" s="15">
        <f t="shared" ca="1" si="1"/>
        <v>49</v>
      </c>
      <c r="K53" t="str">
        <f t="shared" ca="1" si="2"/>
        <v>0:50:54</v>
      </c>
      <c r="M53" t="str">
        <f t="shared" ca="1" si="4"/>
        <v>0</v>
      </c>
      <c r="N53" t="str">
        <f t="shared" ca="1" si="5"/>
        <v>50</v>
      </c>
      <c r="O53" t="str">
        <f t="shared" ca="1" si="6"/>
        <v>54</v>
      </c>
      <c r="Q53">
        <f t="shared" ca="1" si="7"/>
        <v>50</v>
      </c>
      <c r="R53" t="str">
        <f t="shared" ca="1" si="8"/>
        <v>54</v>
      </c>
      <c r="T53">
        <f t="shared" ca="1" si="9"/>
        <v>49</v>
      </c>
      <c r="U53" s="3" t="str">
        <f t="shared" ca="1" si="10"/>
        <v>50:54</v>
      </c>
      <c r="W53" s="3">
        <f t="shared" ca="1" si="11"/>
        <v>49</v>
      </c>
      <c r="X53" s="3" t="str">
        <f t="shared" ca="1" si="12"/>
        <v>50.54</v>
      </c>
    </row>
    <row r="54" spans="1:24" x14ac:dyDescent="0.3">
      <c r="G54" t="str">
        <f t="shared" si="0"/>
        <v/>
      </c>
      <c r="H54" t="str">
        <f t="shared" si="3"/>
        <v/>
      </c>
      <c r="J54" s="15">
        <f t="shared" ca="1" si="1"/>
        <v>50</v>
      </c>
      <c r="K54" t="str">
        <f t="shared" ca="1" si="2"/>
        <v>0:51:16</v>
      </c>
      <c r="M54" t="str">
        <f t="shared" ca="1" si="4"/>
        <v>0</v>
      </c>
      <c r="N54" t="str">
        <f t="shared" ca="1" si="5"/>
        <v>51</v>
      </c>
      <c r="O54" t="str">
        <f t="shared" ca="1" si="6"/>
        <v>16</v>
      </c>
      <c r="Q54">
        <f t="shared" ca="1" si="7"/>
        <v>51</v>
      </c>
      <c r="R54" t="str">
        <f t="shared" ca="1" si="8"/>
        <v>16</v>
      </c>
      <c r="T54">
        <f t="shared" ca="1" si="9"/>
        <v>50</v>
      </c>
      <c r="U54" s="3" t="str">
        <f t="shared" ca="1" si="10"/>
        <v>51:16</v>
      </c>
      <c r="W54" s="3">
        <f t="shared" ca="1" si="11"/>
        <v>50</v>
      </c>
      <c r="X54" s="3" t="str">
        <f t="shared" ca="1" si="12"/>
        <v>51.16</v>
      </c>
    </row>
    <row r="55" spans="1:24" x14ac:dyDescent="0.3">
      <c r="A55" t="s">
        <v>343</v>
      </c>
      <c r="B55" t="s">
        <v>1440</v>
      </c>
      <c r="C55" t="s">
        <v>344</v>
      </c>
      <c r="D55" t="s">
        <v>1441</v>
      </c>
      <c r="F55">
        <f>+F53+1</f>
        <v>26</v>
      </c>
      <c r="G55" t="str">
        <f t="shared" si="0"/>
        <v>0:41:41.22</v>
      </c>
      <c r="H55" t="str">
        <f t="shared" si="3"/>
        <v>0:41:41</v>
      </c>
      <c r="J55" s="15">
        <f t="shared" ca="1" si="1"/>
        <v>51</v>
      </c>
      <c r="K55" t="str">
        <f t="shared" ca="1" si="2"/>
        <v>0:51:17</v>
      </c>
      <c r="M55" t="str">
        <f t="shared" ca="1" si="4"/>
        <v>0</v>
      </c>
      <c r="N55" t="str">
        <f t="shared" ca="1" si="5"/>
        <v>51</v>
      </c>
      <c r="O55" t="str">
        <f t="shared" ca="1" si="6"/>
        <v>17</v>
      </c>
      <c r="Q55">
        <f t="shared" ca="1" si="7"/>
        <v>51</v>
      </c>
      <c r="R55" t="str">
        <f t="shared" ca="1" si="8"/>
        <v>17</v>
      </c>
      <c r="T55">
        <f t="shared" ca="1" si="9"/>
        <v>51</v>
      </c>
      <c r="U55" s="3" t="str">
        <f t="shared" ca="1" si="10"/>
        <v>51:17</v>
      </c>
      <c r="W55" s="3">
        <f t="shared" ca="1" si="11"/>
        <v>51</v>
      </c>
      <c r="X55" s="3" t="str">
        <f t="shared" ca="1" si="12"/>
        <v>51.17</v>
      </c>
    </row>
    <row r="56" spans="1:24" x14ac:dyDescent="0.3">
      <c r="G56" t="str">
        <f t="shared" si="0"/>
        <v/>
      </c>
      <c r="H56" t="str">
        <f t="shared" si="3"/>
        <v/>
      </c>
      <c r="J56" s="15">
        <f t="shared" ca="1" si="1"/>
        <v>52</v>
      </c>
      <c r="K56" t="str">
        <f t="shared" ca="1" si="2"/>
        <v>0:51:50</v>
      </c>
      <c r="M56" t="str">
        <f t="shared" ca="1" si="4"/>
        <v>0</v>
      </c>
      <c r="N56" t="str">
        <f t="shared" ca="1" si="5"/>
        <v>51</v>
      </c>
      <c r="O56" t="str">
        <f t="shared" ca="1" si="6"/>
        <v>50</v>
      </c>
      <c r="Q56">
        <f t="shared" ca="1" si="7"/>
        <v>51</v>
      </c>
      <c r="R56" t="str">
        <f t="shared" ca="1" si="8"/>
        <v>50</v>
      </c>
      <c r="T56">
        <f t="shared" ca="1" si="9"/>
        <v>52</v>
      </c>
      <c r="U56" s="3" t="str">
        <f t="shared" ca="1" si="10"/>
        <v>51:50</v>
      </c>
      <c r="W56" s="3">
        <f t="shared" ca="1" si="11"/>
        <v>52</v>
      </c>
      <c r="X56" s="3" t="str">
        <f t="shared" ca="1" si="12"/>
        <v>51.50</v>
      </c>
    </row>
    <row r="57" spans="1:24" x14ac:dyDescent="0.3">
      <c r="A57" t="s">
        <v>345</v>
      </c>
      <c r="B57" t="s">
        <v>1268</v>
      </c>
      <c r="C57" t="s">
        <v>346</v>
      </c>
      <c r="D57" t="s">
        <v>1442</v>
      </c>
      <c r="F57">
        <f>+F55+1</f>
        <v>27</v>
      </c>
      <c r="G57" t="str">
        <f t="shared" si="0"/>
        <v>0:41:41.97</v>
      </c>
      <c r="H57" t="str">
        <f t="shared" si="3"/>
        <v>0:41:41</v>
      </c>
      <c r="J57" s="15">
        <f t="shared" ca="1" si="1"/>
        <v>53</v>
      </c>
      <c r="K57" t="str">
        <f t="shared" ca="1" si="2"/>
        <v>0:54:25</v>
      </c>
      <c r="M57" t="str">
        <f t="shared" ca="1" si="4"/>
        <v>0</v>
      </c>
      <c r="N57" t="str">
        <f t="shared" ca="1" si="5"/>
        <v>54</v>
      </c>
      <c r="O57" t="str">
        <f t="shared" ca="1" si="6"/>
        <v>25</v>
      </c>
      <c r="Q57">
        <f t="shared" ca="1" si="7"/>
        <v>54</v>
      </c>
      <c r="R57" t="str">
        <f t="shared" ca="1" si="8"/>
        <v>25</v>
      </c>
      <c r="T57">
        <f t="shared" ca="1" si="9"/>
        <v>53</v>
      </c>
      <c r="U57" s="3" t="str">
        <f t="shared" ca="1" si="10"/>
        <v>54:25</v>
      </c>
      <c r="W57" s="3">
        <f t="shared" ca="1" si="11"/>
        <v>53</v>
      </c>
      <c r="X57" s="3" t="str">
        <f t="shared" ca="1" si="12"/>
        <v>54.25</v>
      </c>
    </row>
    <row r="58" spans="1:24" x14ac:dyDescent="0.3">
      <c r="G58" t="str">
        <f t="shared" si="0"/>
        <v/>
      </c>
      <c r="H58" t="str">
        <f t="shared" si="3"/>
        <v/>
      </c>
      <c r="J58" s="15">
        <f t="shared" ca="1" si="1"/>
        <v>54</v>
      </c>
      <c r="K58" t="str">
        <f t="shared" ca="1" si="2"/>
        <v>0:54:35</v>
      </c>
      <c r="M58" t="str">
        <f t="shared" ca="1" si="4"/>
        <v>0</v>
      </c>
      <c r="N58" t="str">
        <f t="shared" ca="1" si="5"/>
        <v>54</v>
      </c>
      <c r="O58" t="str">
        <f t="shared" ca="1" si="6"/>
        <v>35</v>
      </c>
      <c r="Q58">
        <f t="shared" ca="1" si="7"/>
        <v>54</v>
      </c>
      <c r="R58" t="str">
        <f t="shared" ca="1" si="8"/>
        <v>35</v>
      </c>
      <c r="T58">
        <f t="shared" ca="1" si="9"/>
        <v>54</v>
      </c>
      <c r="U58" s="3" t="str">
        <f t="shared" ca="1" si="10"/>
        <v>54:35</v>
      </c>
      <c r="W58" s="3">
        <f t="shared" ca="1" si="11"/>
        <v>54</v>
      </c>
      <c r="X58" s="3" t="str">
        <f t="shared" ca="1" si="12"/>
        <v>54.35</v>
      </c>
    </row>
    <row r="59" spans="1:24" x14ac:dyDescent="0.3">
      <c r="A59" t="s">
        <v>347</v>
      </c>
      <c r="B59" t="s">
        <v>1443</v>
      </c>
      <c r="C59" t="s">
        <v>348</v>
      </c>
      <c r="D59" t="s">
        <v>1444</v>
      </c>
      <c r="F59">
        <f>+F57+1</f>
        <v>28</v>
      </c>
      <c r="G59" t="str">
        <f t="shared" si="0"/>
        <v>0:41:59.74</v>
      </c>
      <c r="H59" t="str">
        <f t="shared" si="3"/>
        <v>0:41:59</v>
      </c>
      <c r="J59" s="15">
        <f t="shared" ca="1" si="1"/>
        <v>55</v>
      </c>
      <c r="K59" t="str">
        <f t="shared" ca="1" si="2"/>
        <v>0:56:02</v>
      </c>
      <c r="M59" t="str">
        <f t="shared" ca="1" si="4"/>
        <v>0</v>
      </c>
      <c r="N59" t="str">
        <f t="shared" ca="1" si="5"/>
        <v>56</v>
      </c>
      <c r="O59" t="str">
        <f t="shared" ca="1" si="6"/>
        <v>02</v>
      </c>
      <c r="Q59">
        <f t="shared" ca="1" si="7"/>
        <v>56</v>
      </c>
      <c r="R59" t="str">
        <f t="shared" ca="1" si="8"/>
        <v>02</v>
      </c>
      <c r="T59">
        <f t="shared" ca="1" si="9"/>
        <v>55</v>
      </c>
      <c r="U59" s="3" t="str">
        <f t="shared" ca="1" si="10"/>
        <v>56:02</v>
      </c>
      <c r="W59" s="3">
        <f t="shared" ca="1" si="11"/>
        <v>55</v>
      </c>
      <c r="X59" s="3" t="str">
        <f t="shared" ca="1" si="12"/>
        <v>56.02</v>
      </c>
    </row>
    <row r="60" spans="1:24" x14ac:dyDescent="0.3">
      <c r="G60" t="str">
        <f t="shared" si="0"/>
        <v/>
      </c>
      <c r="H60" t="str">
        <f t="shared" si="3"/>
        <v/>
      </c>
      <c r="J60" s="15">
        <f t="shared" ca="1" si="1"/>
        <v>56</v>
      </c>
      <c r="K60" t="str">
        <f t="shared" ca="1" si="2"/>
        <v>0:58:50</v>
      </c>
      <c r="M60" t="str">
        <f t="shared" ca="1" si="4"/>
        <v>0</v>
      </c>
      <c r="N60" t="str">
        <f t="shared" ca="1" si="5"/>
        <v>58</v>
      </c>
      <c r="O60" t="str">
        <f t="shared" ca="1" si="6"/>
        <v>50</v>
      </c>
      <c r="Q60">
        <f t="shared" ca="1" si="7"/>
        <v>58</v>
      </c>
      <c r="R60" t="str">
        <f t="shared" ca="1" si="8"/>
        <v>50</v>
      </c>
      <c r="T60">
        <f t="shared" ca="1" si="9"/>
        <v>56</v>
      </c>
      <c r="U60" s="3" t="str">
        <f t="shared" ca="1" si="10"/>
        <v>58:50</v>
      </c>
      <c r="W60" s="3">
        <f t="shared" ca="1" si="11"/>
        <v>56</v>
      </c>
      <c r="X60" s="3" t="str">
        <f t="shared" ca="1" si="12"/>
        <v>58.50</v>
      </c>
    </row>
    <row r="61" spans="1:24" x14ac:dyDescent="0.3">
      <c r="A61" t="s">
        <v>349</v>
      </c>
      <c r="B61" t="s">
        <v>1445</v>
      </c>
      <c r="C61" t="s">
        <v>350</v>
      </c>
      <c r="D61" t="s">
        <v>1446</v>
      </c>
      <c r="F61">
        <f>+F59+1</f>
        <v>29</v>
      </c>
      <c r="G61" t="str">
        <f t="shared" si="0"/>
        <v>0:42:14.58</v>
      </c>
      <c r="H61" t="str">
        <f t="shared" si="3"/>
        <v>0:42:14</v>
      </c>
      <c r="J61" s="15">
        <f t="shared" ca="1" si="1"/>
        <v>57</v>
      </c>
      <c r="K61" t="str">
        <f t="shared" ca="1" si="2"/>
        <v>0:59:24</v>
      </c>
      <c r="M61" t="str">
        <f t="shared" ca="1" si="4"/>
        <v>0</v>
      </c>
      <c r="N61" t="str">
        <f t="shared" ca="1" si="5"/>
        <v>59</v>
      </c>
      <c r="O61" t="str">
        <f t="shared" ca="1" si="6"/>
        <v>24</v>
      </c>
      <c r="Q61">
        <f t="shared" ca="1" si="7"/>
        <v>59</v>
      </c>
      <c r="R61" t="str">
        <f t="shared" ca="1" si="8"/>
        <v>24</v>
      </c>
      <c r="T61">
        <f t="shared" ca="1" si="9"/>
        <v>57</v>
      </c>
      <c r="U61" s="3" t="str">
        <f t="shared" ca="1" si="10"/>
        <v>59:24</v>
      </c>
      <c r="W61" s="3">
        <f t="shared" ca="1" si="11"/>
        <v>57</v>
      </c>
      <c r="X61" s="3" t="str">
        <f t="shared" ca="1" si="12"/>
        <v>59.24</v>
      </c>
    </row>
    <row r="62" spans="1:24" x14ac:dyDescent="0.3">
      <c r="G62" t="str">
        <f t="shared" si="0"/>
        <v/>
      </c>
      <c r="H62" t="str">
        <f t="shared" si="3"/>
        <v/>
      </c>
      <c r="J62" s="15">
        <f t="shared" ca="1" si="1"/>
        <v>58</v>
      </c>
      <c r="K62" t="str">
        <f t="shared" ca="1" si="2"/>
        <v>1:05:45</v>
      </c>
      <c r="M62" t="str">
        <f t="shared" ca="1" si="4"/>
        <v>1</v>
      </c>
      <c r="N62" t="str">
        <f t="shared" ca="1" si="5"/>
        <v>05</v>
      </c>
      <c r="O62" t="str">
        <f t="shared" ca="1" si="6"/>
        <v>45</v>
      </c>
      <c r="Q62">
        <f t="shared" ca="1" si="7"/>
        <v>65</v>
      </c>
      <c r="R62" t="str">
        <f t="shared" ca="1" si="8"/>
        <v>45</v>
      </c>
      <c r="T62">
        <f t="shared" ca="1" si="9"/>
        <v>58</v>
      </c>
      <c r="U62" s="3" t="str">
        <f t="shared" ca="1" si="10"/>
        <v>65:45</v>
      </c>
      <c r="W62" s="3">
        <f t="shared" ca="1" si="11"/>
        <v>58</v>
      </c>
      <c r="X62" s="3" t="str">
        <f t="shared" ca="1" si="12"/>
        <v>65.45</v>
      </c>
    </row>
    <row r="63" spans="1:24" x14ac:dyDescent="0.3">
      <c r="A63" t="s">
        <v>351</v>
      </c>
      <c r="B63" t="s">
        <v>1447</v>
      </c>
      <c r="C63" t="s">
        <v>352</v>
      </c>
      <c r="D63" t="s">
        <v>1448</v>
      </c>
      <c r="F63">
        <f>+F61+1</f>
        <v>30</v>
      </c>
      <c r="G63" t="str">
        <f t="shared" si="0"/>
        <v>0:42:37.59</v>
      </c>
      <c r="H63" t="str">
        <f t="shared" si="3"/>
        <v>0:42:37</v>
      </c>
      <c r="J63" s="15">
        <f t="shared" ca="1" si="1"/>
        <v>59</v>
      </c>
      <c r="K63" t="str">
        <f t="shared" ca="1" si="2"/>
        <v>1:09:28</v>
      </c>
      <c r="M63" t="str">
        <f t="shared" ca="1" si="4"/>
        <v>1</v>
      </c>
      <c r="N63" t="str">
        <f t="shared" ca="1" si="5"/>
        <v>09</v>
      </c>
      <c r="O63" t="str">
        <f t="shared" ca="1" si="6"/>
        <v>28</v>
      </c>
      <c r="Q63">
        <f t="shared" ca="1" si="7"/>
        <v>69</v>
      </c>
      <c r="R63" t="str">
        <f t="shared" ca="1" si="8"/>
        <v>28</v>
      </c>
      <c r="T63">
        <f t="shared" ca="1" si="9"/>
        <v>59</v>
      </c>
      <c r="U63" s="3" t="str">
        <f t="shared" ca="1" si="10"/>
        <v>69:28</v>
      </c>
      <c r="W63" s="3">
        <f t="shared" ca="1" si="11"/>
        <v>59</v>
      </c>
      <c r="X63" s="3" t="str">
        <f t="shared" ca="1" si="12"/>
        <v>69.28</v>
      </c>
    </row>
    <row r="64" spans="1:24" x14ac:dyDescent="0.3">
      <c r="G64" t="str">
        <f t="shared" si="0"/>
        <v/>
      </c>
      <c r="H64" t="str">
        <f t="shared" si="3"/>
        <v/>
      </c>
      <c r="J64" s="15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353</v>
      </c>
      <c r="B65" t="s">
        <v>1449</v>
      </c>
      <c r="C65" t="s">
        <v>354</v>
      </c>
      <c r="D65" t="s">
        <v>1450</v>
      </c>
      <c r="F65">
        <f>+F63+1</f>
        <v>31</v>
      </c>
      <c r="G65" t="str">
        <f t="shared" si="0"/>
        <v>0:43:47.61</v>
      </c>
      <c r="H65" t="str">
        <f t="shared" si="3"/>
        <v>0:43:47</v>
      </c>
      <c r="J65" s="15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5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355</v>
      </c>
      <c r="B67" t="s">
        <v>1451</v>
      </c>
      <c r="C67" t="s">
        <v>356</v>
      </c>
      <c r="D67" t="s">
        <v>1452</v>
      </c>
      <c r="F67">
        <f>+F65+1</f>
        <v>32</v>
      </c>
      <c r="G67" t="str">
        <f t="shared" si="0"/>
        <v>0:43:51.84</v>
      </c>
      <c r="H67" t="str">
        <f t="shared" si="3"/>
        <v>0:43:51</v>
      </c>
      <c r="J67" s="15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5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362</v>
      </c>
      <c r="B69" t="s">
        <v>1453</v>
      </c>
      <c r="C69" t="s">
        <v>363</v>
      </c>
      <c r="D69" t="s">
        <v>1454</v>
      </c>
      <c r="F69">
        <f>+F67+1</f>
        <v>33</v>
      </c>
      <c r="G69" t="str">
        <f t="shared" ref="G69:G132" si="13">+IF(D69="","",REPLACE(D69,5,1,":"))</f>
        <v>0:43:52.14</v>
      </c>
      <c r="H69" t="str">
        <f t="shared" si="3"/>
        <v>0:43:52</v>
      </c>
      <c r="J69" s="15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5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364</v>
      </c>
      <c r="B71" t="s">
        <v>1455</v>
      </c>
      <c r="C71" t="s">
        <v>365</v>
      </c>
      <c r="D71" t="s">
        <v>1456</v>
      </c>
      <c r="F71">
        <f>+F69+1</f>
        <v>34</v>
      </c>
      <c r="G71" t="str">
        <f t="shared" si="13"/>
        <v>0:43:53.88</v>
      </c>
      <c r="H71" t="str">
        <f t="shared" si="16"/>
        <v>0:43:53</v>
      </c>
      <c r="J71" s="15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5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366</v>
      </c>
      <c r="B73" t="s">
        <v>1457</v>
      </c>
      <c r="C73" t="s">
        <v>367</v>
      </c>
      <c r="D73" t="s">
        <v>1458</v>
      </c>
      <c r="F73">
        <f>+F71+1</f>
        <v>35</v>
      </c>
      <c r="G73" t="str">
        <f t="shared" si="13"/>
        <v>0:44:01.47</v>
      </c>
      <c r="H73" t="str">
        <f t="shared" si="16"/>
        <v>0:44:01</v>
      </c>
      <c r="J73" s="15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5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368</v>
      </c>
      <c r="B75" t="s">
        <v>424</v>
      </c>
      <c r="C75" t="s">
        <v>369</v>
      </c>
      <c r="D75" t="s">
        <v>1459</v>
      </c>
      <c r="F75">
        <f>+F73+1</f>
        <v>36</v>
      </c>
      <c r="G75" t="str">
        <f t="shared" si="13"/>
        <v>0:44:05.22</v>
      </c>
      <c r="H75" t="str">
        <f t="shared" si="16"/>
        <v>0:44:05</v>
      </c>
      <c r="J75" s="15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5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370</v>
      </c>
      <c r="B77" t="s">
        <v>1460</v>
      </c>
      <c r="C77" t="s">
        <v>371</v>
      </c>
      <c r="D77" t="s">
        <v>1461</v>
      </c>
      <c r="F77">
        <f>+F75+1</f>
        <v>37</v>
      </c>
      <c r="G77" t="str">
        <f t="shared" si="13"/>
        <v>0:44:10.60</v>
      </c>
      <c r="H77" t="str">
        <f t="shared" si="16"/>
        <v>0:44:10</v>
      </c>
      <c r="J77" s="15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5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372</v>
      </c>
      <c r="B79" t="s">
        <v>1462</v>
      </c>
      <c r="C79" t="s">
        <v>373</v>
      </c>
      <c r="D79" t="s">
        <v>1463</v>
      </c>
      <c r="F79">
        <f>+F77+1</f>
        <v>38</v>
      </c>
      <c r="G79" t="str">
        <f t="shared" si="13"/>
        <v>0:44:14.32</v>
      </c>
      <c r="H79" t="str">
        <f t="shared" si="16"/>
        <v>0:44:14</v>
      </c>
      <c r="J79" s="15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5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374</v>
      </c>
      <c r="B81" t="s">
        <v>1464</v>
      </c>
      <c r="C81" t="s">
        <v>375</v>
      </c>
      <c r="D81" t="s">
        <v>1465</v>
      </c>
      <c r="F81">
        <f>+F79+1</f>
        <v>39</v>
      </c>
      <c r="G81" t="str">
        <f t="shared" si="13"/>
        <v>0:44:36.92</v>
      </c>
      <c r="H81" t="str">
        <f t="shared" si="16"/>
        <v>0:44:36</v>
      </c>
      <c r="J81" s="15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5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376</v>
      </c>
      <c r="B83" t="s">
        <v>1466</v>
      </c>
      <c r="C83" t="s">
        <v>377</v>
      </c>
      <c r="D83" t="s">
        <v>1467</v>
      </c>
      <c r="F83">
        <f>+F81+1</f>
        <v>40</v>
      </c>
      <c r="G83" t="str">
        <f t="shared" si="13"/>
        <v>0:45:42.45</v>
      </c>
      <c r="H83" t="str">
        <f t="shared" si="16"/>
        <v>0:45:42</v>
      </c>
      <c r="J83" s="15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5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378</v>
      </c>
      <c r="B85" t="s">
        <v>1270</v>
      </c>
      <c r="C85" t="s">
        <v>379</v>
      </c>
      <c r="D85" t="s">
        <v>1468</v>
      </c>
      <c r="F85">
        <f>+F83+1</f>
        <v>41</v>
      </c>
      <c r="G85" t="str">
        <f t="shared" si="13"/>
        <v>0:45:46.81</v>
      </c>
      <c r="H85" t="str">
        <f t="shared" si="16"/>
        <v>0:45:46</v>
      </c>
      <c r="J85" s="15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5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380</v>
      </c>
      <c r="B87" t="s">
        <v>1469</v>
      </c>
      <c r="C87" t="s">
        <v>381</v>
      </c>
      <c r="D87" t="s">
        <v>1470</v>
      </c>
      <c r="F87">
        <f>+F85+1</f>
        <v>42</v>
      </c>
      <c r="G87" t="str">
        <f t="shared" si="13"/>
        <v>0:45:59.84</v>
      </c>
      <c r="H87" t="str">
        <f t="shared" si="16"/>
        <v>0:45:59</v>
      </c>
      <c r="J87" s="15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5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382</v>
      </c>
      <c r="B89" t="s">
        <v>1471</v>
      </c>
      <c r="C89" t="s">
        <v>383</v>
      </c>
      <c r="D89" t="s">
        <v>1472</v>
      </c>
      <c r="F89">
        <f>+F87+1</f>
        <v>43</v>
      </c>
      <c r="G89" t="str">
        <f t="shared" si="13"/>
        <v>0:46:21.94</v>
      </c>
      <c r="H89" t="str">
        <f t="shared" si="16"/>
        <v>0:46:21</v>
      </c>
      <c r="J89" s="15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5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384</v>
      </c>
      <c r="B91" t="s">
        <v>1473</v>
      </c>
      <c r="C91" t="s">
        <v>385</v>
      </c>
      <c r="D91" t="s">
        <v>1474</v>
      </c>
      <c r="F91">
        <f>+F89+1</f>
        <v>44</v>
      </c>
      <c r="G91" t="str">
        <f t="shared" si="13"/>
        <v>0:47:16.66</v>
      </c>
      <c r="H91" t="str">
        <f t="shared" si="16"/>
        <v>0:47:16</v>
      </c>
      <c r="J91" s="15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5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386</v>
      </c>
      <c r="B93" t="s">
        <v>1475</v>
      </c>
      <c r="C93" t="s">
        <v>387</v>
      </c>
      <c r="D93" t="s">
        <v>1476</v>
      </c>
      <c r="F93">
        <f>+F91+1</f>
        <v>45</v>
      </c>
      <c r="G93" t="str">
        <f t="shared" si="13"/>
        <v>0:48:13.67</v>
      </c>
      <c r="H93" t="str">
        <f t="shared" si="16"/>
        <v>0:48:13</v>
      </c>
      <c r="J93" s="15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5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388</v>
      </c>
      <c r="B95" t="s">
        <v>1477</v>
      </c>
      <c r="C95" t="s">
        <v>389</v>
      </c>
      <c r="D95" t="s">
        <v>1478</v>
      </c>
      <c r="F95">
        <f>+F93+1</f>
        <v>46</v>
      </c>
      <c r="G95" t="str">
        <f t="shared" si="13"/>
        <v>0:48:21.12</v>
      </c>
      <c r="H95" t="str">
        <f t="shared" si="16"/>
        <v>0:48:21</v>
      </c>
      <c r="J95" s="15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5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390</v>
      </c>
      <c r="B97" t="s">
        <v>1479</v>
      </c>
      <c r="C97" t="s">
        <v>391</v>
      </c>
      <c r="D97" t="s">
        <v>1480</v>
      </c>
      <c r="F97">
        <f>+F95+1</f>
        <v>47</v>
      </c>
      <c r="G97" t="str">
        <f t="shared" si="13"/>
        <v>0:50:51.66</v>
      </c>
      <c r="H97" t="str">
        <f t="shared" si="16"/>
        <v>0:50:51</v>
      </c>
      <c r="J97" s="15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5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392</v>
      </c>
      <c r="B99" t="s">
        <v>1481</v>
      </c>
      <c r="C99" t="s">
        <v>393</v>
      </c>
      <c r="D99" t="s">
        <v>1482</v>
      </c>
      <c r="F99">
        <f>+F97+1</f>
        <v>48</v>
      </c>
      <c r="G99" t="str">
        <f t="shared" si="13"/>
        <v>0:50:52.06</v>
      </c>
      <c r="H99" t="str">
        <f t="shared" si="16"/>
        <v>0:50:52</v>
      </c>
      <c r="J99" s="15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5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394</v>
      </c>
      <c r="B101" t="s">
        <v>1483</v>
      </c>
      <c r="C101" t="s">
        <v>395</v>
      </c>
      <c r="D101" t="s">
        <v>1484</v>
      </c>
      <c r="F101">
        <f>+F99+1</f>
        <v>49</v>
      </c>
      <c r="G101" t="str">
        <f t="shared" si="13"/>
        <v>0:50:54.61</v>
      </c>
      <c r="H101" t="str">
        <f t="shared" si="16"/>
        <v>0:50:54</v>
      </c>
      <c r="J101" s="15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5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396</v>
      </c>
      <c r="B103" t="s">
        <v>1485</v>
      </c>
      <c r="C103" t="s">
        <v>397</v>
      </c>
      <c r="D103" t="s">
        <v>1486</v>
      </c>
      <c r="F103">
        <f>+F101+1</f>
        <v>50</v>
      </c>
      <c r="G103" t="str">
        <f t="shared" si="13"/>
        <v>0:51:16.25</v>
      </c>
      <c r="H103" t="str">
        <f t="shared" si="16"/>
        <v>0:51:16</v>
      </c>
      <c r="J103" s="15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5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398</v>
      </c>
      <c r="B105" t="s">
        <v>1487</v>
      </c>
      <c r="C105" t="s">
        <v>399</v>
      </c>
      <c r="D105" t="s">
        <v>1488</v>
      </c>
      <c r="F105">
        <f>+F103+1</f>
        <v>51</v>
      </c>
      <c r="G105" t="str">
        <f t="shared" si="13"/>
        <v>0:51:17.44</v>
      </c>
      <c r="H105" t="str">
        <f t="shared" si="16"/>
        <v>0:51:17</v>
      </c>
      <c r="J105" s="15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5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400</v>
      </c>
      <c r="B107" t="s">
        <v>1489</v>
      </c>
      <c r="C107" t="s">
        <v>401</v>
      </c>
      <c r="D107" t="s">
        <v>1490</v>
      </c>
      <c r="F107">
        <f>+F105+1</f>
        <v>52</v>
      </c>
      <c r="G107" t="str">
        <f t="shared" si="13"/>
        <v>0:51:50.78</v>
      </c>
      <c r="H107" t="str">
        <f t="shared" si="16"/>
        <v>0:51:50</v>
      </c>
      <c r="J107" s="15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G108" t="str">
        <f t="shared" si="13"/>
        <v/>
      </c>
      <c r="H108" t="str">
        <f t="shared" si="16"/>
        <v/>
      </c>
      <c r="J108" s="15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402</v>
      </c>
      <c r="B109" t="s">
        <v>1491</v>
      </c>
      <c r="C109" t="s">
        <v>403</v>
      </c>
      <c r="D109" t="s">
        <v>1492</v>
      </c>
      <c r="F109">
        <f>+F107+1</f>
        <v>53</v>
      </c>
      <c r="G109" t="str">
        <f t="shared" si="13"/>
        <v>0:54:25.12</v>
      </c>
      <c r="H109" t="str">
        <f t="shared" si="16"/>
        <v>0:54:25</v>
      </c>
      <c r="J109" s="15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5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404</v>
      </c>
      <c r="B111" t="s">
        <v>1493</v>
      </c>
      <c r="C111" t="s">
        <v>405</v>
      </c>
      <c r="D111" t="s">
        <v>1494</v>
      </c>
      <c r="F111">
        <f>+F109+1</f>
        <v>54</v>
      </c>
      <c r="G111" t="str">
        <f t="shared" si="13"/>
        <v>0:54:35.94</v>
      </c>
      <c r="H111" t="str">
        <f t="shared" si="16"/>
        <v>0:54:35</v>
      </c>
      <c r="J111" s="15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G112" t="str">
        <f t="shared" si="13"/>
        <v/>
      </c>
      <c r="H112" t="str">
        <f t="shared" si="16"/>
        <v/>
      </c>
      <c r="J112" s="15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1:24" x14ac:dyDescent="0.3">
      <c r="A113" t="s">
        <v>406</v>
      </c>
      <c r="B113" t="s">
        <v>1495</v>
      </c>
      <c r="C113" t="s">
        <v>407</v>
      </c>
      <c r="D113" t="s">
        <v>1496</v>
      </c>
      <c r="F113">
        <f>+F111+1</f>
        <v>55</v>
      </c>
      <c r="G113" t="str">
        <f t="shared" si="13"/>
        <v>0:56:02.56</v>
      </c>
      <c r="H113" t="str">
        <f t="shared" si="16"/>
        <v>0:56:02</v>
      </c>
      <c r="J113" s="15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1:24" x14ac:dyDescent="0.3">
      <c r="G114" t="str">
        <f t="shared" si="13"/>
        <v/>
      </c>
      <c r="H114" t="str">
        <f t="shared" si="16"/>
        <v/>
      </c>
      <c r="J114" s="15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1:24" x14ac:dyDescent="0.3">
      <c r="A115" t="s">
        <v>408</v>
      </c>
      <c r="B115" t="s">
        <v>1497</v>
      </c>
      <c r="C115" t="s">
        <v>409</v>
      </c>
      <c r="D115" t="s">
        <v>1498</v>
      </c>
      <c r="F115">
        <f>+F113+1</f>
        <v>56</v>
      </c>
      <c r="G115" t="str">
        <f t="shared" si="13"/>
        <v>0:58:50.42</v>
      </c>
      <c r="H115" t="str">
        <f t="shared" si="16"/>
        <v>0:58:50</v>
      </c>
      <c r="J115" s="15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1:24" x14ac:dyDescent="0.3">
      <c r="G116" t="str">
        <f t="shared" si="13"/>
        <v/>
      </c>
      <c r="H116" t="str">
        <f t="shared" si="16"/>
        <v/>
      </c>
      <c r="J116" s="15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1:24" x14ac:dyDescent="0.3">
      <c r="A117" t="s">
        <v>410</v>
      </c>
      <c r="B117" t="s">
        <v>1499</v>
      </c>
      <c r="C117" t="s">
        <v>411</v>
      </c>
      <c r="D117" t="s">
        <v>1500</v>
      </c>
      <c r="F117">
        <f>+F115+1</f>
        <v>57</v>
      </c>
      <c r="G117" t="str">
        <f t="shared" si="13"/>
        <v>0:59:24.18</v>
      </c>
      <c r="H117" t="str">
        <f t="shared" si="16"/>
        <v>0:59:24</v>
      </c>
      <c r="J117" s="15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1:24" x14ac:dyDescent="0.3">
      <c r="G118" t="str">
        <f t="shared" si="13"/>
        <v/>
      </c>
      <c r="H118" t="str">
        <f t="shared" si="16"/>
        <v/>
      </c>
      <c r="J118" s="15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1:24" x14ac:dyDescent="0.3">
      <c r="A119" t="s">
        <v>412</v>
      </c>
      <c r="B119" t="s">
        <v>1501</v>
      </c>
      <c r="C119" t="s">
        <v>413</v>
      </c>
      <c r="D119" t="s">
        <v>1502</v>
      </c>
      <c r="F119">
        <f>+F117+1</f>
        <v>58</v>
      </c>
      <c r="G119" t="str">
        <f t="shared" si="13"/>
        <v>1:05:45.66</v>
      </c>
      <c r="H119" t="str">
        <f t="shared" si="16"/>
        <v>1:05:45</v>
      </c>
      <c r="J119" s="15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1:24" x14ac:dyDescent="0.3">
      <c r="G120" t="str">
        <f t="shared" si="13"/>
        <v/>
      </c>
      <c r="H120" t="str">
        <f t="shared" si="16"/>
        <v/>
      </c>
      <c r="J120" s="15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1:24" x14ac:dyDescent="0.3">
      <c r="A121" t="s">
        <v>414</v>
      </c>
      <c r="B121" t="s">
        <v>1503</v>
      </c>
      <c r="C121" t="s">
        <v>415</v>
      </c>
      <c r="D121" t="s">
        <v>1504</v>
      </c>
      <c r="F121">
        <f>+F119+1</f>
        <v>59</v>
      </c>
      <c r="G121" t="str">
        <f t="shared" si="13"/>
        <v>1:09:28.37</v>
      </c>
      <c r="H121" t="str">
        <f t="shared" si="16"/>
        <v>1:09:28</v>
      </c>
      <c r="J121" s="15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1:24" x14ac:dyDescent="0.3">
      <c r="G122" t="str">
        <f t="shared" si="13"/>
        <v/>
      </c>
      <c r="H122" t="str">
        <f t="shared" si="16"/>
        <v/>
      </c>
      <c r="J122" s="15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1:24" x14ac:dyDescent="0.3">
      <c r="A123" t="s">
        <v>357</v>
      </c>
      <c r="B123" t="s">
        <v>1505</v>
      </c>
      <c r="F123">
        <f>+F121+1</f>
        <v>60</v>
      </c>
      <c r="G123" t="str">
        <f t="shared" si="13"/>
        <v/>
      </c>
      <c r="H123" t="str">
        <f t="shared" si="16"/>
        <v/>
      </c>
      <c r="J123" s="15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1:24" x14ac:dyDescent="0.3">
      <c r="A124" t="s">
        <v>358</v>
      </c>
      <c r="B124" t="s">
        <v>1453</v>
      </c>
      <c r="G124" t="str">
        <f t="shared" si="13"/>
        <v/>
      </c>
      <c r="H124" t="str">
        <f t="shared" si="16"/>
        <v/>
      </c>
      <c r="J124" s="15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1:24" x14ac:dyDescent="0.3">
      <c r="A125" t="s">
        <v>359</v>
      </c>
      <c r="B125" t="s">
        <v>1396</v>
      </c>
      <c r="F125">
        <f>+F123+1</f>
        <v>61</v>
      </c>
      <c r="G125" t="str">
        <f t="shared" si="13"/>
        <v/>
      </c>
      <c r="H125" t="str">
        <f t="shared" si="16"/>
        <v/>
      </c>
      <c r="J125" s="15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1:24" x14ac:dyDescent="0.3">
      <c r="G126" t="str">
        <f t="shared" si="13"/>
        <v/>
      </c>
      <c r="H126" t="str">
        <f t="shared" si="16"/>
        <v/>
      </c>
      <c r="J126" s="15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1:24" x14ac:dyDescent="0.3">
      <c r="A127" t="s">
        <v>360</v>
      </c>
      <c r="B127" t="s">
        <v>1506</v>
      </c>
      <c r="F127">
        <f>+F125+1</f>
        <v>62</v>
      </c>
      <c r="G127" t="str">
        <f t="shared" si="13"/>
        <v/>
      </c>
      <c r="H127" t="str">
        <f t="shared" si="16"/>
        <v/>
      </c>
      <c r="J127" s="15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1:24" x14ac:dyDescent="0.3">
      <c r="A128" t="s">
        <v>361</v>
      </c>
      <c r="G128" t="str">
        <f t="shared" si="13"/>
        <v/>
      </c>
      <c r="H128" t="str">
        <f t="shared" si="16"/>
        <v/>
      </c>
      <c r="J128" s="15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5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5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5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5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5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5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5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5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5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5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5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5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5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5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5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5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5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5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5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5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5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5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5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5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5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5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5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5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5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5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5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5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5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5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5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5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5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5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5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5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5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5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5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5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5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5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5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5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5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5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5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5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5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5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5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5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5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5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5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5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5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5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5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5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5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5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5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5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5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5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5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5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5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5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5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5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5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5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5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5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5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5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5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5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5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5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5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5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5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5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5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5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5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5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5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5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5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5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5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5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5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5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5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5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5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5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5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5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5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5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5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5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5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5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5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5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5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5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5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5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5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5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5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5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5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5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5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5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5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5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5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5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5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5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5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5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5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5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5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5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5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5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5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5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1:24" x14ac:dyDescent="0.3">
      <c r="A273" t="s">
        <v>427</v>
      </c>
      <c r="F273">
        <f>+F271+1</f>
        <v>135</v>
      </c>
      <c r="G273" t="str">
        <f t="shared" si="52"/>
        <v/>
      </c>
      <c r="H273" t="str">
        <f t="shared" si="55"/>
        <v/>
      </c>
      <c r="J273" s="15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1:24" x14ac:dyDescent="0.3">
      <c r="G274" t="str">
        <f t="shared" si="52"/>
        <v/>
      </c>
      <c r="H274" t="str">
        <f t="shared" si="55"/>
        <v/>
      </c>
      <c r="J274" s="15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1:24" x14ac:dyDescent="0.3">
      <c r="A275" t="s">
        <v>428</v>
      </c>
      <c r="F275">
        <f>+F273+1</f>
        <v>136</v>
      </c>
      <c r="G275" t="str">
        <f t="shared" si="52"/>
        <v/>
      </c>
      <c r="H275" t="str">
        <f t="shared" si="55"/>
        <v/>
      </c>
      <c r="J275" s="15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1:24" x14ac:dyDescent="0.3">
      <c r="G276" t="str">
        <f t="shared" si="52"/>
        <v/>
      </c>
      <c r="H276" t="str">
        <f t="shared" si="55"/>
        <v/>
      </c>
      <c r="J276" s="15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1:24" x14ac:dyDescent="0.3">
      <c r="A277" t="s">
        <v>429</v>
      </c>
      <c r="F277">
        <f>+F275+1</f>
        <v>137</v>
      </c>
      <c r="G277" t="str">
        <f t="shared" si="52"/>
        <v/>
      </c>
      <c r="H277" t="str">
        <f t="shared" si="55"/>
        <v/>
      </c>
      <c r="J277" s="15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1:24" x14ac:dyDescent="0.3">
      <c r="G278" t="str">
        <f t="shared" si="52"/>
        <v/>
      </c>
      <c r="H278" t="str">
        <f t="shared" si="55"/>
        <v/>
      </c>
      <c r="J278" s="15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1:24" x14ac:dyDescent="0.3">
      <c r="A279" t="s">
        <v>430</v>
      </c>
      <c r="F279">
        <f>+F277+1</f>
        <v>138</v>
      </c>
      <c r="G279" t="str">
        <f t="shared" si="52"/>
        <v/>
      </c>
      <c r="H279" t="str">
        <f t="shared" si="55"/>
        <v/>
      </c>
      <c r="J279" s="15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1:24" x14ac:dyDescent="0.3">
      <c r="G280" t="str">
        <f t="shared" si="52"/>
        <v/>
      </c>
      <c r="H280" t="str">
        <f t="shared" si="55"/>
        <v/>
      </c>
      <c r="J280" s="15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1:24" x14ac:dyDescent="0.3">
      <c r="A281" t="s">
        <v>431</v>
      </c>
      <c r="F281">
        <f>+F279+1</f>
        <v>139</v>
      </c>
      <c r="G281" t="str">
        <f t="shared" si="52"/>
        <v/>
      </c>
      <c r="H281" t="str">
        <f t="shared" si="55"/>
        <v/>
      </c>
      <c r="J281" s="15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1:24" x14ac:dyDescent="0.3">
      <c r="G282" t="str">
        <f t="shared" si="52"/>
        <v/>
      </c>
      <c r="H282" t="str">
        <f t="shared" si="55"/>
        <v/>
      </c>
      <c r="J282" s="15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1:24" x14ac:dyDescent="0.3">
      <c r="A283" t="s">
        <v>432</v>
      </c>
      <c r="F283">
        <f>+F281+1</f>
        <v>140</v>
      </c>
      <c r="G283" t="str">
        <f t="shared" si="52"/>
        <v/>
      </c>
      <c r="H283" t="str">
        <f t="shared" si="55"/>
        <v/>
      </c>
      <c r="J283" s="15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1:24" x14ac:dyDescent="0.3">
      <c r="G284" t="str">
        <f t="shared" si="52"/>
        <v/>
      </c>
      <c r="H284" t="str">
        <f t="shared" si="55"/>
        <v/>
      </c>
      <c r="J284" s="15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1:24" x14ac:dyDescent="0.3">
      <c r="A285" t="s">
        <v>433</v>
      </c>
      <c r="F285">
        <f>+F283+1</f>
        <v>141</v>
      </c>
      <c r="G285" t="str">
        <f t="shared" si="52"/>
        <v/>
      </c>
      <c r="H285" t="str">
        <f t="shared" si="55"/>
        <v/>
      </c>
      <c r="J285" s="15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1:24" x14ac:dyDescent="0.3">
      <c r="G286" t="str">
        <f t="shared" si="52"/>
        <v/>
      </c>
      <c r="H286" t="str">
        <f t="shared" si="55"/>
        <v/>
      </c>
      <c r="J286" s="15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1:24" x14ac:dyDescent="0.3">
      <c r="A287" t="s">
        <v>434</v>
      </c>
      <c r="F287">
        <f>+F285+1</f>
        <v>142</v>
      </c>
      <c r="G287" t="str">
        <f t="shared" si="52"/>
        <v/>
      </c>
      <c r="H287" t="str">
        <f t="shared" si="55"/>
        <v/>
      </c>
      <c r="J287" s="15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1:24" x14ac:dyDescent="0.3">
      <c r="G288" t="str">
        <f t="shared" si="52"/>
        <v/>
      </c>
      <c r="H288" t="str">
        <f t="shared" si="55"/>
        <v/>
      </c>
      <c r="J288" s="15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1:24" x14ac:dyDescent="0.3">
      <c r="A289" t="s">
        <v>435</v>
      </c>
      <c r="F289">
        <f>+F287+1</f>
        <v>143</v>
      </c>
      <c r="G289" t="str">
        <f t="shared" si="52"/>
        <v/>
      </c>
      <c r="H289" t="str">
        <f t="shared" si="55"/>
        <v/>
      </c>
      <c r="J289" s="15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1:24" x14ac:dyDescent="0.3">
      <c r="G290" t="str">
        <f t="shared" si="52"/>
        <v/>
      </c>
      <c r="H290" t="str">
        <f t="shared" si="55"/>
        <v/>
      </c>
      <c r="J290" s="15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1:24" x14ac:dyDescent="0.3">
      <c r="A291" t="s">
        <v>436</v>
      </c>
      <c r="F291">
        <f>+F289+1</f>
        <v>144</v>
      </c>
      <c r="G291" t="str">
        <f t="shared" si="52"/>
        <v/>
      </c>
      <c r="H291" t="str">
        <f t="shared" si="55"/>
        <v/>
      </c>
      <c r="J291" s="15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1:24" x14ac:dyDescent="0.3">
      <c r="G292" t="str">
        <f t="shared" si="52"/>
        <v/>
      </c>
      <c r="H292" t="str">
        <f t="shared" si="55"/>
        <v/>
      </c>
      <c r="J292" s="15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1:24" x14ac:dyDescent="0.3">
      <c r="A293" t="s">
        <v>437</v>
      </c>
      <c r="F293">
        <f>+F291+1</f>
        <v>145</v>
      </c>
      <c r="G293" t="str">
        <f t="shared" si="52"/>
        <v/>
      </c>
      <c r="H293" t="str">
        <f t="shared" si="55"/>
        <v/>
      </c>
      <c r="J293" s="15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1:24" x14ac:dyDescent="0.3">
      <c r="G294" t="str">
        <f t="shared" si="52"/>
        <v/>
      </c>
      <c r="H294" t="str">
        <f t="shared" si="55"/>
        <v/>
      </c>
      <c r="J294" s="15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1:24" x14ac:dyDescent="0.3">
      <c r="A295" t="s">
        <v>438</v>
      </c>
      <c r="F295">
        <f>+F293+1</f>
        <v>146</v>
      </c>
      <c r="G295" t="str">
        <f t="shared" si="52"/>
        <v/>
      </c>
      <c r="H295" t="str">
        <f t="shared" si="55"/>
        <v/>
      </c>
      <c r="J295" s="15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1:24" x14ac:dyDescent="0.3">
      <c r="G296" t="str">
        <f t="shared" si="52"/>
        <v/>
      </c>
      <c r="H296" t="str">
        <f t="shared" si="55"/>
        <v/>
      </c>
      <c r="J296" s="15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1:24" x14ac:dyDescent="0.3">
      <c r="A297" t="s">
        <v>439</v>
      </c>
      <c r="F297">
        <f>+F295+1</f>
        <v>147</v>
      </c>
      <c r="G297" t="str">
        <f t="shared" si="52"/>
        <v/>
      </c>
      <c r="H297" t="str">
        <f t="shared" si="55"/>
        <v/>
      </c>
      <c r="J297" s="15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1:24" x14ac:dyDescent="0.3">
      <c r="G298" t="str">
        <f t="shared" si="52"/>
        <v/>
      </c>
      <c r="H298" t="str">
        <f t="shared" si="55"/>
        <v/>
      </c>
      <c r="J298" s="15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1:24" x14ac:dyDescent="0.3">
      <c r="A299" t="s">
        <v>440</v>
      </c>
      <c r="F299">
        <f>+F297+1</f>
        <v>148</v>
      </c>
      <c r="G299" t="str">
        <f t="shared" si="52"/>
        <v/>
      </c>
      <c r="H299" t="str">
        <f t="shared" si="55"/>
        <v/>
      </c>
      <c r="J299" s="15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1:24" x14ac:dyDescent="0.3">
      <c r="G300" t="str">
        <f t="shared" si="52"/>
        <v/>
      </c>
      <c r="H300" t="str">
        <f t="shared" si="55"/>
        <v/>
      </c>
      <c r="J300" s="15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1:24" x14ac:dyDescent="0.3">
      <c r="A301" t="s">
        <v>441</v>
      </c>
      <c r="F301">
        <f>+F299+1</f>
        <v>149</v>
      </c>
      <c r="G301" t="str">
        <f t="shared" si="52"/>
        <v/>
      </c>
      <c r="H301" t="str">
        <f t="shared" si="55"/>
        <v/>
      </c>
      <c r="J301" s="15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1:24" x14ac:dyDescent="0.3">
      <c r="G302" t="str">
        <f t="shared" si="52"/>
        <v/>
      </c>
      <c r="H302" t="str">
        <f t="shared" si="55"/>
        <v/>
      </c>
      <c r="J302" s="15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1:24" x14ac:dyDescent="0.3">
      <c r="A303" t="s">
        <v>442</v>
      </c>
      <c r="F303">
        <f>+F301+1</f>
        <v>150</v>
      </c>
      <c r="G303" t="str">
        <f t="shared" si="52"/>
        <v/>
      </c>
      <c r="H303" t="str">
        <f t="shared" si="55"/>
        <v/>
      </c>
      <c r="J303" s="15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1:24" x14ac:dyDescent="0.3">
      <c r="G304" t="str">
        <f t="shared" si="52"/>
        <v/>
      </c>
      <c r="H304" t="str">
        <f t="shared" si="55"/>
        <v/>
      </c>
      <c r="J304" s="15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1:24" x14ac:dyDescent="0.3">
      <c r="A305" t="s">
        <v>443</v>
      </c>
      <c r="F305">
        <f>+F303+1</f>
        <v>151</v>
      </c>
      <c r="G305" t="str">
        <f t="shared" si="52"/>
        <v/>
      </c>
      <c r="H305" t="str">
        <f t="shared" si="55"/>
        <v/>
      </c>
      <c r="J305" s="15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1:24" x14ac:dyDescent="0.3">
      <c r="G306" t="str">
        <f t="shared" si="52"/>
        <v/>
      </c>
      <c r="H306" t="str">
        <f t="shared" si="55"/>
        <v/>
      </c>
      <c r="J306" s="15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1:24" x14ac:dyDescent="0.3">
      <c r="A307" t="s">
        <v>444</v>
      </c>
      <c r="F307">
        <f>+F305+1</f>
        <v>152</v>
      </c>
      <c r="G307" t="str">
        <f t="shared" si="52"/>
        <v/>
      </c>
      <c r="H307" t="str">
        <f t="shared" si="55"/>
        <v/>
      </c>
      <c r="J307" s="15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1:24" x14ac:dyDescent="0.3">
      <c r="G308" t="str">
        <f t="shared" si="52"/>
        <v/>
      </c>
      <c r="H308" t="str">
        <f t="shared" si="55"/>
        <v/>
      </c>
      <c r="J308" s="15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1:24" x14ac:dyDescent="0.3">
      <c r="A309" t="s">
        <v>445</v>
      </c>
      <c r="F309">
        <f>+F307+1</f>
        <v>153</v>
      </c>
      <c r="G309" t="str">
        <f t="shared" si="52"/>
        <v/>
      </c>
      <c r="H309" t="str">
        <f t="shared" si="55"/>
        <v/>
      </c>
      <c r="J309" s="15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1:24" x14ac:dyDescent="0.3">
      <c r="G310" t="str">
        <f t="shared" si="52"/>
        <v/>
      </c>
      <c r="H310" t="str">
        <f t="shared" si="55"/>
        <v/>
      </c>
      <c r="J310" s="15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1:24" x14ac:dyDescent="0.3">
      <c r="A311" t="s">
        <v>446</v>
      </c>
      <c r="F311">
        <f>+F309+1</f>
        <v>154</v>
      </c>
      <c r="G311" t="str">
        <f t="shared" si="52"/>
        <v/>
      </c>
      <c r="H311" t="str">
        <f t="shared" si="55"/>
        <v/>
      </c>
      <c r="J311" s="15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1:24" x14ac:dyDescent="0.3">
      <c r="G312" t="str">
        <f t="shared" si="52"/>
        <v/>
      </c>
      <c r="H312" t="str">
        <f t="shared" si="55"/>
        <v/>
      </c>
      <c r="J312" s="15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1:24" x14ac:dyDescent="0.3">
      <c r="A313" t="s">
        <v>447</v>
      </c>
      <c r="F313">
        <f>+F311+1</f>
        <v>155</v>
      </c>
      <c r="G313" t="str">
        <f t="shared" si="52"/>
        <v/>
      </c>
      <c r="H313" t="str">
        <f t="shared" si="55"/>
        <v/>
      </c>
      <c r="J313" s="15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1:24" x14ac:dyDescent="0.3">
      <c r="G314" t="str">
        <f t="shared" si="52"/>
        <v/>
      </c>
      <c r="H314" t="str">
        <f t="shared" si="55"/>
        <v/>
      </c>
      <c r="J314" s="15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1:24" x14ac:dyDescent="0.3">
      <c r="A315" t="s">
        <v>448</v>
      </c>
      <c r="F315">
        <f>+F313+1</f>
        <v>156</v>
      </c>
      <c r="G315" t="str">
        <f t="shared" si="52"/>
        <v/>
      </c>
      <c r="H315" t="str">
        <f t="shared" si="55"/>
        <v/>
      </c>
      <c r="J315" s="15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1:24" x14ac:dyDescent="0.3">
      <c r="G316" t="str">
        <f t="shared" si="52"/>
        <v/>
      </c>
      <c r="H316" t="str">
        <f t="shared" si="55"/>
        <v/>
      </c>
      <c r="J316" s="15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1:24" x14ac:dyDescent="0.3">
      <c r="A317" t="s">
        <v>449</v>
      </c>
      <c r="F317">
        <f>+F315+1</f>
        <v>157</v>
      </c>
      <c r="G317" t="str">
        <f t="shared" si="52"/>
        <v/>
      </c>
      <c r="H317" t="str">
        <f t="shared" si="55"/>
        <v/>
      </c>
      <c r="J317" s="15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1:24" x14ac:dyDescent="0.3">
      <c r="G318" t="str">
        <f t="shared" si="52"/>
        <v/>
      </c>
      <c r="H318" t="str">
        <f t="shared" si="55"/>
        <v/>
      </c>
      <c r="J318" s="15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1:24" x14ac:dyDescent="0.3">
      <c r="A319" t="s">
        <v>450</v>
      </c>
      <c r="F319">
        <f>+F317+1</f>
        <v>158</v>
      </c>
      <c r="G319" t="str">
        <f t="shared" si="52"/>
        <v/>
      </c>
      <c r="H319" t="str">
        <f t="shared" si="55"/>
        <v/>
      </c>
      <c r="J319" s="15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1:24" x14ac:dyDescent="0.3">
      <c r="G320" t="str">
        <f t="shared" si="52"/>
        <v/>
      </c>
      <c r="H320" t="str">
        <f t="shared" si="55"/>
        <v/>
      </c>
      <c r="J320" s="15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1:24" x14ac:dyDescent="0.3">
      <c r="A321" t="s">
        <v>451</v>
      </c>
      <c r="F321">
        <f>+F319+1</f>
        <v>159</v>
      </c>
      <c r="G321" t="str">
        <f t="shared" si="52"/>
        <v/>
      </c>
      <c r="H321" t="str">
        <f t="shared" si="55"/>
        <v/>
      </c>
      <c r="J321" s="15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1:24" x14ac:dyDescent="0.3">
      <c r="G322" t="str">
        <f t="shared" si="52"/>
        <v/>
      </c>
      <c r="H322" t="str">
        <f t="shared" si="55"/>
        <v/>
      </c>
      <c r="J322" s="15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1:24" x14ac:dyDescent="0.3">
      <c r="A323" t="s">
        <v>452</v>
      </c>
      <c r="F323">
        <f>+F321+1</f>
        <v>160</v>
      </c>
      <c r="G323" t="str">
        <f t="shared" si="52"/>
        <v/>
      </c>
      <c r="H323" t="str">
        <f t="shared" si="55"/>
        <v/>
      </c>
      <c r="J323" s="15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1:24" x14ac:dyDescent="0.3">
      <c r="G324" t="str">
        <f t="shared" si="52"/>
        <v/>
      </c>
      <c r="H324" t="str">
        <f t="shared" si="55"/>
        <v/>
      </c>
      <c r="J324" s="15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1:24" x14ac:dyDescent="0.3">
      <c r="A325" t="s">
        <v>453</v>
      </c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5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1:24" x14ac:dyDescent="0.3">
      <c r="G326" t="str">
        <f t="shared" si="65"/>
        <v/>
      </c>
      <c r="H326" t="str">
        <f t="shared" ref="H326:H389" si="68">+IF(G326="","",+LEFT(G326,7))</f>
        <v/>
      </c>
      <c r="J326" s="15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1:24" x14ac:dyDescent="0.3">
      <c r="A327" t="s">
        <v>454</v>
      </c>
      <c r="F327">
        <f>+F325+1</f>
        <v>162</v>
      </c>
      <c r="G327" t="str">
        <f t="shared" si="65"/>
        <v/>
      </c>
      <c r="H327" t="str">
        <f t="shared" si="68"/>
        <v/>
      </c>
      <c r="J327" s="15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1:24" x14ac:dyDescent="0.3">
      <c r="G328" t="str">
        <f t="shared" si="65"/>
        <v/>
      </c>
      <c r="H328" t="str">
        <f t="shared" si="68"/>
        <v/>
      </c>
      <c r="J328" s="15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1:24" x14ac:dyDescent="0.3">
      <c r="A329" t="s">
        <v>455</v>
      </c>
      <c r="F329">
        <f>+F327+1</f>
        <v>163</v>
      </c>
      <c r="G329" t="str">
        <f t="shared" si="65"/>
        <v/>
      </c>
      <c r="H329" t="str">
        <f t="shared" si="68"/>
        <v/>
      </c>
      <c r="J329" s="15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1:24" x14ac:dyDescent="0.3">
      <c r="G330" t="str">
        <f t="shared" si="65"/>
        <v/>
      </c>
      <c r="H330" t="str">
        <f t="shared" si="68"/>
        <v/>
      </c>
      <c r="J330" s="15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1:24" x14ac:dyDescent="0.3">
      <c r="A331" t="s">
        <v>456</v>
      </c>
      <c r="F331">
        <f>+F329+1</f>
        <v>164</v>
      </c>
      <c r="G331" t="str">
        <f t="shared" si="65"/>
        <v/>
      </c>
      <c r="H331" t="str">
        <f t="shared" si="68"/>
        <v/>
      </c>
      <c r="J331" s="15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1:24" x14ac:dyDescent="0.3">
      <c r="G332" t="str">
        <f t="shared" si="65"/>
        <v/>
      </c>
      <c r="H332" t="str">
        <f t="shared" si="68"/>
        <v/>
      </c>
      <c r="J332" s="15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1:24" x14ac:dyDescent="0.3">
      <c r="A333" t="s">
        <v>457</v>
      </c>
      <c r="F333">
        <f>+F331+1</f>
        <v>165</v>
      </c>
      <c r="G333" t="str">
        <f t="shared" si="65"/>
        <v/>
      </c>
      <c r="H333" t="str">
        <f t="shared" si="68"/>
        <v/>
      </c>
      <c r="J333" s="15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1:24" x14ac:dyDescent="0.3">
      <c r="G334" t="str">
        <f t="shared" si="65"/>
        <v/>
      </c>
      <c r="H334" t="str">
        <f t="shared" si="68"/>
        <v/>
      </c>
      <c r="J334" s="15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1:24" x14ac:dyDescent="0.3">
      <c r="A335" t="s">
        <v>357</v>
      </c>
      <c r="F335">
        <f>+F333+1</f>
        <v>166</v>
      </c>
      <c r="G335" t="str">
        <f t="shared" si="65"/>
        <v/>
      </c>
      <c r="H335" t="str">
        <f t="shared" si="68"/>
        <v/>
      </c>
      <c r="J335" s="15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1:24" x14ac:dyDescent="0.3">
      <c r="A336" t="s">
        <v>358</v>
      </c>
      <c r="G336" t="str">
        <f t="shared" si="65"/>
        <v/>
      </c>
      <c r="H336" t="str">
        <f t="shared" si="68"/>
        <v/>
      </c>
      <c r="J336" s="15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1:24" x14ac:dyDescent="0.3">
      <c r="A337" t="s">
        <v>359</v>
      </c>
      <c r="F337">
        <f>+F335+1</f>
        <v>167</v>
      </c>
      <c r="G337" t="str">
        <f t="shared" si="65"/>
        <v/>
      </c>
      <c r="H337" t="str">
        <f t="shared" si="68"/>
        <v/>
      </c>
      <c r="J337" s="15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1:24" x14ac:dyDescent="0.3">
      <c r="G338" t="str">
        <f t="shared" si="65"/>
        <v/>
      </c>
      <c r="H338" t="str">
        <f t="shared" si="68"/>
        <v/>
      </c>
      <c r="J338" s="15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1:24" x14ac:dyDescent="0.3">
      <c r="A339" t="s">
        <v>360</v>
      </c>
      <c r="F339">
        <f>+F337+1</f>
        <v>168</v>
      </c>
      <c r="G339" t="str">
        <f t="shared" si="65"/>
        <v/>
      </c>
      <c r="H339" t="str">
        <f t="shared" si="68"/>
        <v/>
      </c>
      <c r="J339" s="15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1:24" x14ac:dyDescent="0.3">
      <c r="A340" t="s">
        <v>361</v>
      </c>
      <c r="G340" t="str">
        <f t="shared" si="65"/>
        <v/>
      </c>
      <c r="H340" t="str">
        <f t="shared" si="68"/>
        <v/>
      </c>
      <c r="J340" s="15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1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5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1:24" x14ac:dyDescent="0.3">
      <c r="G342" t="str">
        <f t="shared" si="65"/>
        <v/>
      </c>
      <c r="H342" t="str">
        <f t="shared" si="68"/>
        <v/>
      </c>
      <c r="J342" s="15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1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5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1:24" x14ac:dyDescent="0.3">
      <c r="G344" t="str">
        <f t="shared" si="65"/>
        <v/>
      </c>
      <c r="H344" t="str">
        <f t="shared" si="68"/>
        <v/>
      </c>
      <c r="J344" s="15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1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5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1:24" x14ac:dyDescent="0.3">
      <c r="G346" t="str">
        <f t="shared" si="65"/>
        <v/>
      </c>
      <c r="H346" t="str">
        <f t="shared" si="68"/>
        <v/>
      </c>
      <c r="J346" s="15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1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5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1:24" x14ac:dyDescent="0.3">
      <c r="G348" t="str">
        <f t="shared" si="65"/>
        <v/>
      </c>
      <c r="H348" t="str">
        <f t="shared" si="68"/>
        <v/>
      </c>
      <c r="J348" s="15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1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5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1:24" x14ac:dyDescent="0.3">
      <c r="G350" t="str">
        <f t="shared" si="65"/>
        <v/>
      </c>
      <c r="H350" t="str">
        <f t="shared" si="68"/>
        <v/>
      </c>
      <c r="J350" s="15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1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5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1:24" x14ac:dyDescent="0.3">
      <c r="G352" t="str">
        <f t="shared" si="65"/>
        <v/>
      </c>
      <c r="H352" t="str">
        <f t="shared" si="68"/>
        <v/>
      </c>
      <c r="J352" s="15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5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5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5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5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5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5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5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5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5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5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5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5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5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5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5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5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5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5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5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5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5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5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5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5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5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5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5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5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5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5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5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5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5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5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5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5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5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5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5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5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5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5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5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5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5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5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5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5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5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5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5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5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5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5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5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5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5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5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5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5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5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5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5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5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5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5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5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5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5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5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5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5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5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5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5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5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5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5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5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5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5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5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5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5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5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5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5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5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5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5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5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5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5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5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5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5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5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5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5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5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5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5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5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5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5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5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5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5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5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5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5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5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5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5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5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5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5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5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5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5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5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5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5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5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5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5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5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5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5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5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5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5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5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5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5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5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5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5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5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5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5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5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5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5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5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5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5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4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4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38"/>
      <c r="F3" s="38">
        <v>6.25</v>
      </c>
    </row>
    <row r="4" spans="5:6" x14ac:dyDescent="0.3">
      <c r="E4" s="38"/>
      <c r="F4" s="38">
        <v>7.35</v>
      </c>
    </row>
    <row r="5" spans="5:6" x14ac:dyDescent="0.3">
      <c r="E5" s="38"/>
      <c r="F5" s="38">
        <v>8.4499999999999993</v>
      </c>
    </row>
    <row r="6" spans="5:6" x14ac:dyDescent="0.3">
      <c r="E6" s="38"/>
      <c r="F6" s="38">
        <v>9.59</v>
      </c>
    </row>
    <row r="7" spans="5:6" x14ac:dyDescent="0.3">
      <c r="E7" s="39" t="s">
        <v>566</v>
      </c>
      <c r="F7" s="40">
        <f t="array" ref="F7">SUM(+INT(F3:F6)*60+((F3:F6)-INT(F3:F6))*100)</f>
        <v>1964</v>
      </c>
    </row>
    <row r="8" spans="5:6" x14ac:dyDescent="0.3">
      <c r="E8" s="39" t="s">
        <v>567</v>
      </c>
      <c r="F8" s="41">
        <f>+INT(F7/60)+MOD(F7,60)/100</f>
        <v>32.44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92D050"/>
    <pageSetUpPr fitToPage="1"/>
  </sheetPr>
  <dimension ref="A1:AN208"/>
  <sheetViews>
    <sheetView workbookViewId="0">
      <pane ySplit="3" topLeftCell="A4" activePane="bottomLeft" state="frozen"/>
      <selection activeCell="C109" sqref="C109:D396"/>
      <selection pane="bottomLeft" activeCell="A28" sqref="A28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1.44140625" bestFit="1" customWidth="1"/>
    <col min="6" max="6" width="16.33203125" bestFit="1" customWidth="1"/>
    <col min="7" max="7" width="6.6640625" customWidth="1"/>
    <col min="8" max="9" width="5.5546875" hidden="1" customWidth="1"/>
    <col min="10" max="10" width="3.109375" hidden="1" customWidth="1"/>
    <col min="11" max="11" width="9.1093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72" t="s">
        <v>1017</v>
      </c>
      <c r="C1" s="72"/>
      <c r="D1" s="72"/>
      <c r="E1" s="72"/>
      <c r="F1" s="72"/>
      <c r="G1" s="72"/>
      <c r="H1" s="50"/>
      <c r="I1" s="48"/>
      <c r="N1" s="45" t="s">
        <v>1015</v>
      </c>
    </row>
    <row r="2" spans="1:39" ht="15.75" customHeight="1" x14ac:dyDescent="0.3">
      <c r="B2" s="70" t="s">
        <v>22</v>
      </c>
      <c r="C2" s="70"/>
      <c r="D2" s="70"/>
      <c r="E2" s="70"/>
      <c r="F2" s="70"/>
      <c r="G2" s="70"/>
      <c r="N2" s="45"/>
    </row>
    <row r="3" spans="1:39" x14ac:dyDescent="0.3">
      <c r="A3" s="26" t="s">
        <v>481</v>
      </c>
      <c r="B3" s="11" t="s">
        <v>212</v>
      </c>
      <c r="C3" s="11" t="s">
        <v>214</v>
      </c>
      <c r="D3" s="11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11" t="s">
        <v>215</v>
      </c>
      <c r="K3" s="6" t="s">
        <v>564</v>
      </c>
      <c r="M3" s="64"/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7"/>
      <c r="AI3" s="67"/>
      <c r="AJ3" s="67"/>
      <c r="AK3" s="67"/>
      <c r="AL3" s="67"/>
      <c r="AM3" s="67"/>
    </row>
    <row r="4" spans="1:39" x14ac:dyDescent="0.3">
      <c r="A4" t="str">
        <f>+K4</f>
        <v>HAS  1</v>
      </c>
      <c r="B4" s="3">
        <v>1</v>
      </c>
      <c r="C4" s="3">
        <v>20</v>
      </c>
      <c r="D4" s="3" t="s">
        <v>1043</v>
      </c>
      <c r="E4" s="1" t="str">
        <f>+VLOOKUP($C4,MasterData!$B$4:$K$1003,2,"false")</f>
        <v>Henry</v>
      </c>
      <c r="F4" s="1" t="str">
        <f>+VLOOKUP($C4,MasterData!$B$4:$K$1003,3,"false")</f>
        <v>Cooke</v>
      </c>
      <c r="G4" s="1" t="str">
        <f>+VLOOKUP($C4,MasterData!$B$4:$K$1003,4,"false")</f>
        <v>HAS</v>
      </c>
      <c r="H4" s="1" t="str">
        <f>+VLOOKUP($C4,MasterData!$B$4:$K$1003,5,"false")</f>
        <v>U11</v>
      </c>
      <c r="I4" s="3" t="str">
        <f>+VLOOKUP($C4,MasterData!$B$4:$K$1003,6,"false")</f>
        <v>M</v>
      </c>
      <c r="J4" s="31" t="str">
        <f>TEXT(SUMPRODUCT(--(G4=$G$4:$G$598),--(B4&gt;$B$4:$B$598))+1,0)</f>
        <v>1</v>
      </c>
      <c r="K4" s="1" t="str">
        <f>+G4&amp;"  "&amp;J4</f>
        <v>HAS  1</v>
      </c>
      <c r="M4" s="64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x14ac:dyDescent="0.3">
      <c r="A5" t="str">
        <f t="shared" ref="A5:A26" si="0">+K5</f>
        <v>SYN  1</v>
      </c>
      <c r="B5" s="3">
        <f>+B4+1</f>
        <v>2</v>
      </c>
      <c r="C5" s="3">
        <v>16</v>
      </c>
      <c r="D5" s="3" t="s">
        <v>1044</v>
      </c>
      <c r="E5" s="1" t="str">
        <f>+VLOOKUP($C5,MasterData!$B$4:$K$1003,2,"false")</f>
        <v>William</v>
      </c>
      <c r="F5" s="1" t="str">
        <f>+VLOOKUP($C5,MasterData!$B$4:$K$1003,3,"false")</f>
        <v>Standing</v>
      </c>
      <c r="G5" s="1" t="str">
        <f>+VLOOKUP($C5,MasterData!$B$4:$K$1003,4,"false")</f>
        <v>SYN</v>
      </c>
      <c r="H5" s="1" t="str">
        <f>+VLOOKUP($C5,MasterData!$B$4:$K$1003,5,"false")</f>
        <v>U11</v>
      </c>
      <c r="I5" s="3" t="str">
        <f>+VLOOKUP($C5,MasterData!$B$4:$K$1003,6,"false")</f>
        <v>M</v>
      </c>
      <c r="J5" s="31" t="str">
        <f t="shared" ref="J5:J20" si="1">TEXT(SUMPRODUCT(--(G5=$G$4:$G$598),--(B5&gt;$B$4:$B$598))+1,0)</f>
        <v>1</v>
      </c>
      <c r="K5" s="1" t="str">
        <f t="shared" ref="K5:K20" si="2">+G5&amp;"  "&amp;J5</f>
        <v>SYN  1</v>
      </c>
      <c r="M5" s="64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x14ac:dyDescent="0.3">
      <c r="A6" t="str">
        <f t="shared" si="0"/>
        <v>B&amp;H  1</v>
      </c>
      <c r="B6" s="3">
        <f t="shared" ref="B6:B26" si="3">+B5+1</f>
        <v>3</v>
      </c>
      <c r="C6" s="3">
        <v>9</v>
      </c>
      <c r="D6" s="3" t="s">
        <v>1045</v>
      </c>
      <c r="E6" s="1" t="str">
        <f>+VLOOKUP($C6,MasterData!$B$4:$K$1003,2,"false")</f>
        <v>Elliott</v>
      </c>
      <c r="F6" s="1" t="str">
        <f>+VLOOKUP($C6,MasterData!$B$4:$K$1003,3,"false")</f>
        <v>Marini</v>
      </c>
      <c r="G6" s="1" t="str">
        <f>+VLOOKUP($C6,MasterData!$B$4:$K$1003,4,"false")</f>
        <v>B&amp;H</v>
      </c>
      <c r="H6" s="1" t="str">
        <f>+VLOOKUP($C6,MasterData!$B$4:$K$1003,5,"false")</f>
        <v>U11</v>
      </c>
      <c r="I6" s="3" t="str">
        <f>+VLOOKUP($C6,MasterData!$B$4:$K$1003,6,"false")</f>
        <v>M</v>
      </c>
      <c r="J6" s="31" t="str">
        <f t="shared" si="1"/>
        <v>1</v>
      </c>
      <c r="K6" s="1" t="str">
        <f t="shared" si="2"/>
        <v>B&amp;H  1</v>
      </c>
      <c r="M6" s="64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 x14ac:dyDescent="0.3">
      <c r="A7" t="str">
        <f t="shared" si="0"/>
        <v>LEW  1</v>
      </c>
      <c r="B7" s="3">
        <f t="shared" si="3"/>
        <v>4</v>
      </c>
      <c r="C7" s="3">
        <v>7</v>
      </c>
      <c r="D7" s="3" t="s">
        <v>1046</v>
      </c>
      <c r="E7" s="1" t="str">
        <f>+VLOOKUP($C7,MasterData!$B$4:$K$1003,2,"false")</f>
        <v>Rex</v>
      </c>
      <c r="F7" s="1" t="str">
        <f>+VLOOKUP($C7,MasterData!$B$4:$K$1003,3,"false")</f>
        <v>Hastings</v>
      </c>
      <c r="G7" s="1" t="str">
        <f>+VLOOKUP($C7,MasterData!$B$4:$K$1003,4,"false")</f>
        <v>LEW</v>
      </c>
      <c r="H7" s="1" t="str">
        <f>+VLOOKUP($C7,MasterData!$B$4:$K$1003,5,"false")</f>
        <v>U11</v>
      </c>
      <c r="I7" s="3" t="str">
        <f>+VLOOKUP($C7,MasterData!$B$4:$K$1003,6,"false")</f>
        <v>M</v>
      </c>
      <c r="J7" s="31" t="str">
        <f t="shared" si="1"/>
        <v>1</v>
      </c>
      <c r="K7" s="1" t="str">
        <f t="shared" si="2"/>
        <v>LEW  1</v>
      </c>
      <c r="M7" s="64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x14ac:dyDescent="0.3">
      <c r="A8" t="str">
        <f t="shared" si="0"/>
        <v>BWT  1</v>
      </c>
      <c r="B8" s="3">
        <f t="shared" si="3"/>
        <v>5</v>
      </c>
      <c r="C8" s="3">
        <v>2</v>
      </c>
      <c r="D8" s="3" t="s">
        <v>1047</v>
      </c>
      <c r="E8" s="1" t="str">
        <f>+VLOOKUP($C8,MasterData!$B$4:$K$1003,2,"false")</f>
        <v>Oliver</v>
      </c>
      <c r="F8" s="1" t="str">
        <f>+VLOOKUP($C8,MasterData!$B$4:$K$1003,3,"false")</f>
        <v>Brophy</v>
      </c>
      <c r="G8" s="1" t="str">
        <f>+VLOOKUP($C8,MasterData!$B$4:$K$1003,4,"false")</f>
        <v>BWT</v>
      </c>
      <c r="H8" s="1" t="str">
        <f>+VLOOKUP($C8,MasterData!$B$4:$K$1003,5,"false")</f>
        <v>U11</v>
      </c>
      <c r="I8" s="3" t="str">
        <f>+VLOOKUP($C8,MasterData!$B$4:$K$1003,6,"false")</f>
        <v>M</v>
      </c>
      <c r="J8" s="31" t="str">
        <f t="shared" si="1"/>
        <v>1</v>
      </c>
      <c r="K8" s="1" t="str">
        <f t="shared" si="2"/>
        <v>BWT  1</v>
      </c>
      <c r="M8" s="64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x14ac:dyDescent="0.3">
      <c r="A9" t="str">
        <f t="shared" si="0"/>
        <v>PHX  1</v>
      </c>
      <c r="B9" s="3">
        <f t="shared" si="3"/>
        <v>6</v>
      </c>
      <c r="C9" s="3">
        <v>6</v>
      </c>
      <c r="D9" s="3" t="s">
        <v>1048</v>
      </c>
      <c r="E9" s="1" t="str">
        <f>+VLOOKUP($C9,MasterData!$B$4:$K$1003,2,"false")</f>
        <v>Otis</v>
      </c>
      <c r="F9" s="1" t="str">
        <f>+VLOOKUP($C9,MasterData!$B$4:$K$1003,3,"false")</f>
        <v>Lott</v>
      </c>
      <c r="G9" s="1" t="str">
        <f>+VLOOKUP($C9,MasterData!$B$4:$K$1003,4,"false")</f>
        <v>PHX</v>
      </c>
      <c r="H9" s="1" t="str">
        <f>+VLOOKUP($C9,MasterData!$B$4:$K$1003,5,"false")</f>
        <v>U11</v>
      </c>
      <c r="I9" s="3" t="str">
        <f>+VLOOKUP($C9,MasterData!$B$4:$K$1003,6,"false")</f>
        <v>M</v>
      </c>
      <c r="J9" s="31" t="str">
        <f t="shared" si="1"/>
        <v>1</v>
      </c>
      <c r="K9" s="1" t="str">
        <f t="shared" si="2"/>
        <v>PHX  1</v>
      </c>
      <c r="M9" s="64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x14ac:dyDescent="0.3">
      <c r="A10" t="str">
        <f t="shared" si="0"/>
        <v>CRA  1</v>
      </c>
      <c r="B10" s="3">
        <f t="shared" si="3"/>
        <v>7</v>
      </c>
      <c r="C10" s="3">
        <v>4</v>
      </c>
      <c r="D10" s="3" t="s">
        <v>1049</v>
      </c>
      <c r="E10" s="1" t="str">
        <f>+VLOOKUP($C10,MasterData!$B$4:$K$1003,2,"false")</f>
        <v>Oliver</v>
      </c>
      <c r="F10" s="1" t="str">
        <f>+VLOOKUP($C10,MasterData!$B$4:$K$1003,3,"false")</f>
        <v>Aylward</v>
      </c>
      <c r="G10" s="1" t="str">
        <f>+VLOOKUP($C10,MasterData!$B$4:$K$1003,4,"false")</f>
        <v>CRA</v>
      </c>
      <c r="H10" s="1" t="str">
        <f>+VLOOKUP($C10,MasterData!$B$4:$K$1003,5,"false")</f>
        <v>U11</v>
      </c>
      <c r="I10" s="3" t="str">
        <f>+VLOOKUP($C10,MasterData!$B$4:$K$1003,6,"false")</f>
        <v>M</v>
      </c>
      <c r="J10" s="31" t="str">
        <f t="shared" si="1"/>
        <v>1</v>
      </c>
      <c r="K10" s="1" t="str">
        <f t="shared" si="2"/>
        <v>CRA  1</v>
      </c>
      <c r="M10" s="65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</row>
    <row r="11" spans="1:39" x14ac:dyDescent="0.3">
      <c r="A11" t="str">
        <f t="shared" si="0"/>
        <v>B&amp;H  2</v>
      </c>
      <c r="B11" s="3">
        <f t="shared" si="3"/>
        <v>8</v>
      </c>
      <c r="C11" s="3">
        <v>24</v>
      </c>
      <c r="D11" s="3" t="s">
        <v>1050</v>
      </c>
      <c r="E11" s="1" t="str">
        <f>+VLOOKUP($C11,MasterData!$B$4:$K$1003,2,"false")</f>
        <v>Joaquin</v>
      </c>
      <c r="F11" s="1" t="str">
        <f>+VLOOKUP($C11,MasterData!$B$4:$K$1003,3,"false")</f>
        <v>Perez Rork</v>
      </c>
      <c r="G11" s="1" t="str">
        <f>+VLOOKUP($C11,MasterData!$B$4:$K$1003,4,"false")</f>
        <v>B&amp;H</v>
      </c>
      <c r="H11" s="1" t="str">
        <f>+VLOOKUP($C11,MasterData!$B$4:$K$1003,5,"false")</f>
        <v>U11</v>
      </c>
      <c r="I11" s="3" t="str">
        <f>+VLOOKUP($C11,MasterData!$B$4:$K$1003,6,"false")</f>
        <v>M</v>
      </c>
      <c r="J11" s="31" t="str">
        <f t="shared" si="1"/>
        <v>2</v>
      </c>
      <c r="K11" s="1" t="str">
        <f t="shared" si="2"/>
        <v>B&amp;H  2</v>
      </c>
      <c r="M11" s="65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</row>
    <row r="12" spans="1:39" x14ac:dyDescent="0.3">
      <c r="A12" t="str">
        <f t="shared" si="0"/>
        <v>EAS  1</v>
      </c>
      <c r="B12" s="3">
        <f t="shared" si="3"/>
        <v>9</v>
      </c>
      <c r="C12" s="3">
        <v>5</v>
      </c>
      <c r="D12" s="3" t="s">
        <v>1051</v>
      </c>
      <c r="E12" s="1" t="str">
        <f>+VLOOKUP($C12,MasterData!$B$4:$K$1003,2,"false")</f>
        <v>Joshua</v>
      </c>
      <c r="F12" s="1" t="str">
        <f>+VLOOKUP($C12,MasterData!$B$4:$K$1003,3,"false")</f>
        <v>Webster</v>
      </c>
      <c r="G12" s="1" t="str">
        <f>+VLOOKUP($C12,MasterData!$B$4:$K$1003,4,"false")</f>
        <v>EAS</v>
      </c>
      <c r="H12" s="1" t="str">
        <f>+VLOOKUP($C12,MasterData!$B$4:$K$1003,5,"false")</f>
        <v>U11</v>
      </c>
      <c r="I12" s="3" t="str">
        <f>+VLOOKUP($C12,MasterData!$B$4:$K$1003,6,"false")</f>
        <v>M</v>
      </c>
      <c r="J12" s="31" t="str">
        <f t="shared" si="1"/>
        <v>1</v>
      </c>
      <c r="K12" s="1" t="str">
        <f t="shared" si="2"/>
        <v>EAS  1</v>
      </c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</row>
    <row r="13" spans="1:39" x14ac:dyDescent="0.3">
      <c r="A13" t="str">
        <f t="shared" si="0"/>
        <v>HAS  2</v>
      </c>
      <c r="B13" s="3">
        <f t="shared" si="3"/>
        <v>10</v>
      </c>
      <c r="C13" s="3">
        <v>21</v>
      </c>
      <c r="D13" s="3" t="s">
        <v>1052</v>
      </c>
      <c r="E13" s="1" t="str">
        <f>+VLOOKUP($C13,MasterData!$B$4:$K$1003,2,"false")</f>
        <v>Charlie</v>
      </c>
      <c r="F13" s="1" t="str">
        <f>+VLOOKUP($C13,MasterData!$B$4:$K$1003,3,"false")</f>
        <v>Cooke</v>
      </c>
      <c r="G13" s="1" t="str">
        <f>+VLOOKUP($C13,MasterData!$B$4:$K$1003,4,"false")</f>
        <v>HAS</v>
      </c>
      <c r="H13" s="1" t="str">
        <f>+VLOOKUP($C13,MasterData!$B$4:$K$1003,5,"false")</f>
        <v>U11</v>
      </c>
      <c r="I13" s="3" t="str">
        <f>+VLOOKUP($C13,MasterData!$B$4:$K$1003,6,"false")</f>
        <v>M</v>
      </c>
      <c r="J13" s="31" t="str">
        <f t="shared" si="1"/>
        <v>2</v>
      </c>
      <c r="K13" s="1" t="str">
        <f t="shared" si="2"/>
        <v>HAS  2</v>
      </c>
      <c r="M13" s="64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39" x14ac:dyDescent="0.3">
      <c r="A14" t="str">
        <f t="shared" si="0"/>
        <v>B&amp;H  3</v>
      </c>
      <c r="B14" s="3">
        <f t="shared" si="3"/>
        <v>11</v>
      </c>
      <c r="C14" s="3">
        <v>1</v>
      </c>
      <c r="D14" s="3" t="s">
        <v>1053</v>
      </c>
      <c r="E14" s="1" t="str">
        <f>+VLOOKUP($C14,MasterData!$B$4:$K$1003,2,"false")</f>
        <v>Eli</v>
      </c>
      <c r="F14" s="1" t="str">
        <f>+VLOOKUP($C14,MasterData!$B$4:$K$1003,3,"false")</f>
        <v>Clayton</v>
      </c>
      <c r="G14" s="1" t="str">
        <f>+VLOOKUP($C14,MasterData!$B$4:$K$1003,4,"false")</f>
        <v>B&amp;H</v>
      </c>
      <c r="H14" s="1" t="str">
        <f>+VLOOKUP($C14,MasterData!$B$4:$K$1003,5,"false")</f>
        <v>U11</v>
      </c>
      <c r="I14" s="3" t="str">
        <f>+VLOOKUP($C14,MasterData!$B$4:$K$1003,6,"false")</f>
        <v>M</v>
      </c>
      <c r="J14" s="31" t="str">
        <f t="shared" si="1"/>
        <v>3</v>
      </c>
      <c r="K14" s="1" t="str">
        <f t="shared" si="2"/>
        <v>B&amp;H  3</v>
      </c>
      <c r="M14" s="64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</row>
    <row r="15" spans="1:39" x14ac:dyDescent="0.3">
      <c r="A15" t="str">
        <f t="shared" si="0"/>
        <v>HHH  1</v>
      </c>
      <c r="B15" s="3">
        <f t="shared" si="3"/>
        <v>12</v>
      </c>
      <c r="C15" s="3">
        <v>3</v>
      </c>
      <c r="D15" s="3" t="s">
        <v>1054</v>
      </c>
      <c r="E15" s="1" t="str">
        <f>+VLOOKUP($C15,MasterData!$B$4:$K$1003,2,"false")</f>
        <v>Rafael</v>
      </c>
      <c r="F15" s="1" t="str">
        <f>+VLOOKUP($C15,MasterData!$B$4:$K$1003,3,"false")</f>
        <v>Selby</v>
      </c>
      <c r="G15" s="1" t="str">
        <f>+VLOOKUP($C15,MasterData!$B$4:$K$1003,4,"false")</f>
        <v>HHH</v>
      </c>
      <c r="H15" s="1" t="str">
        <f>+VLOOKUP($C15,MasterData!$B$4:$K$1003,5,"false")</f>
        <v>U11</v>
      </c>
      <c r="I15" s="3" t="str">
        <f>+VLOOKUP($C15,MasterData!$B$4:$K$1003,6,"false")</f>
        <v>M</v>
      </c>
      <c r="J15" s="31" t="str">
        <f t="shared" si="1"/>
        <v>1</v>
      </c>
      <c r="K15" s="1" t="str">
        <f t="shared" si="2"/>
        <v>HHH  1</v>
      </c>
      <c r="M15" s="64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</row>
    <row r="16" spans="1:39" x14ac:dyDescent="0.3">
      <c r="A16" t="str">
        <f t="shared" si="0"/>
        <v>SYN  2</v>
      </c>
      <c r="B16" s="3">
        <f t="shared" si="3"/>
        <v>13</v>
      </c>
      <c r="C16" s="3">
        <v>12</v>
      </c>
      <c r="D16" s="3" t="s">
        <v>1055</v>
      </c>
      <c r="E16" s="1" t="str">
        <f>+VLOOKUP($C16,MasterData!$B$4:$K$1003,2,"false")</f>
        <v>Rupert</v>
      </c>
      <c r="F16" s="1" t="str">
        <f>+VLOOKUP($C16,MasterData!$B$4:$K$1003,3,"false")</f>
        <v>Palmer</v>
      </c>
      <c r="G16" s="1" t="str">
        <f>+VLOOKUP($C16,MasterData!$B$4:$K$1003,4,"false")</f>
        <v>SYN</v>
      </c>
      <c r="H16" s="1" t="str">
        <f>+VLOOKUP($C16,MasterData!$B$4:$K$1003,5,"false")</f>
        <v>U11</v>
      </c>
      <c r="I16" s="3" t="str">
        <f>+VLOOKUP($C16,MasterData!$B$4:$K$1003,6,"false")</f>
        <v>M</v>
      </c>
      <c r="J16" s="31" t="str">
        <f t="shared" si="1"/>
        <v>2</v>
      </c>
      <c r="K16" s="1" t="str">
        <f t="shared" si="2"/>
        <v>SYN  2</v>
      </c>
      <c r="M16" s="64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</row>
    <row r="17" spans="1:40" x14ac:dyDescent="0.3">
      <c r="A17" t="str">
        <f t="shared" si="0"/>
        <v>B&amp;H  4</v>
      </c>
      <c r="B17" s="3">
        <f t="shared" si="3"/>
        <v>14</v>
      </c>
      <c r="C17" s="3">
        <v>13</v>
      </c>
      <c r="D17" s="3" t="s">
        <v>1056</v>
      </c>
      <c r="E17" s="1" t="str">
        <f>+VLOOKUP($C17,MasterData!$B$4:$K$1003,2,"false")</f>
        <v>Ethan</v>
      </c>
      <c r="F17" s="1" t="str">
        <f>+VLOOKUP($C17,MasterData!$B$4:$K$1003,3,"false")</f>
        <v>Taites</v>
      </c>
      <c r="G17" s="1" t="str">
        <f>+VLOOKUP($C17,MasterData!$B$4:$K$1003,4,"false")</f>
        <v>B&amp;H</v>
      </c>
      <c r="H17" s="1" t="str">
        <f>+VLOOKUP($C17,MasterData!$B$4:$K$1003,5,"false")</f>
        <v>U11</v>
      </c>
      <c r="I17" s="3" t="str">
        <f>+VLOOKUP($C17,MasterData!$B$4:$K$1003,6,"false")</f>
        <v>M</v>
      </c>
      <c r="J17" s="31" t="str">
        <f t="shared" si="1"/>
        <v>4</v>
      </c>
      <c r="K17" s="1" t="str">
        <f t="shared" si="2"/>
        <v>B&amp;H  4</v>
      </c>
      <c r="M17" s="64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</row>
    <row r="18" spans="1:40" x14ac:dyDescent="0.3">
      <c r="A18" t="str">
        <f t="shared" si="0"/>
        <v>EAS  2</v>
      </c>
      <c r="B18" s="3">
        <f t="shared" si="3"/>
        <v>15</v>
      </c>
      <c r="C18" s="3">
        <v>14</v>
      </c>
      <c r="D18" s="3" t="s">
        <v>1057</v>
      </c>
      <c r="E18" s="1" t="str">
        <f>+VLOOKUP($C18,MasterData!$B$4:$K$1003,2,"false")</f>
        <v>Fox</v>
      </c>
      <c r="F18" s="1" t="str">
        <f>+VLOOKUP($C18,MasterData!$B$4:$K$1003,3,"false")</f>
        <v>Andrews</v>
      </c>
      <c r="G18" s="1" t="str">
        <f>+VLOOKUP($C18,MasterData!$B$4:$K$1003,4,"false")</f>
        <v>EAS</v>
      </c>
      <c r="H18" s="1" t="str">
        <f>+VLOOKUP($C18,MasterData!$B$4:$K$1003,5,"false")</f>
        <v>U11</v>
      </c>
      <c r="I18" s="3" t="str">
        <f>+VLOOKUP($C18,MasterData!$B$4:$K$1003,6,"false")</f>
        <v>M</v>
      </c>
      <c r="J18" s="31" t="str">
        <f t="shared" si="1"/>
        <v>2</v>
      </c>
      <c r="K18" s="1" t="str">
        <f t="shared" si="2"/>
        <v>EAS  2</v>
      </c>
      <c r="M18" s="64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</row>
    <row r="19" spans="1:40" x14ac:dyDescent="0.3">
      <c r="A19" t="str">
        <f t="shared" si="0"/>
        <v>BWT  2</v>
      </c>
      <c r="B19" s="3">
        <f t="shared" si="3"/>
        <v>16</v>
      </c>
      <c r="C19" s="3">
        <v>10</v>
      </c>
      <c r="D19" s="3" t="s">
        <v>1058</v>
      </c>
      <c r="E19" s="1" t="str">
        <f>+VLOOKUP($C19,MasterData!$B$4:$K$1003,2,"false")</f>
        <v>William</v>
      </c>
      <c r="F19" s="1" t="str">
        <f>+VLOOKUP($C19,MasterData!$B$4:$K$1003,3,"false")</f>
        <v>Guy</v>
      </c>
      <c r="G19" s="1" t="str">
        <f>+VLOOKUP($C19,MasterData!$B$4:$K$1003,4,"false")</f>
        <v>BWT</v>
      </c>
      <c r="H19" s="1" t="str">
        <f>+VLOOKUP($C19,MasterData!$B$4:$K$1003,5,"false")</f>
        <v>U11</v>
      </c>
      <c r="I19" s="3" t="str">
        <f>+VLOOKUP($C19,MasterData!$B$4:$K$1003,6,"false")</f>
        <v>M</v>
      </c>
      <c r="J19" s="31" t="str">
        <f t="shared" si="1"/>
        <v>2</v>
      </c>
      <c r="K19" s="1" t="str">
        <f t="shared" si="2"/>
        <v>BWT  2</v>
      </c>
      <c r="M19" s="65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</row>
    <row r="20" spans="1:40" x14ac:dyDescent="0.3">
      <c r="A20" t="str">
        <f t="shared" si="0"/>
        <v>EAS  3</v>
      </c>
      <c r="B20" s="3">
        <f t="shared" si="3"/>
        <v>17</v>
      </c>
      <c r="C20" s="3">
        <v>8</v>
      </c>
      <c r="D20" s="3" t="s">
        <v>1059</v>
      </c>
      <c r="E20" s="1" t="str">
        <f>+VLOOKUP($C20,MasterData!$B$4:$K$1003,2,"false")</f>
        <v>Byron</v>
      </c>
      <c r="F20" s="1" t="str">
        <f>+VLOOKUP($C20,MasterData!$B$4:$K$1003,3,"false")</f>
        <v>Roberts</v>
      </c>
      <c r="G20" s="1" t="str">
        <f>+VLOOKUP($C20,MasterData!$B$4:$K$1003,4,"false")</f>
        <v>EAS</v>
      </c>
      <c r="H20" s="1" t="str">
        <f>+VLOOKUP($C20,MasterData!$B$4:$K$1003,5,"false")</f>
        <v>U11</v>
      </c>
      <c r="I20" s="3" t="str">
        <f>+VLOOKUP($C20,MasterData!$B$4:$K$1003,6,"false")</f>
        <v>M</v>
      </c>
      <c r="J20" s="31" t="str">
        <f t="shared" si="1"/>
        <v>3</v>
      </c>
      <c r="K20" s="1" t="str">
        <f t="shared" si="2"/>
        <v>EAS  3</v>
      </c>
      <c r="M20" s="65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</row>
    <row r="21" spans="1:40" x14ac:dyDescent="0.3">
      <c r="A21" t="str">
        <f t="shared" si="0"/>
        <v>SYN  3</v>
      </c>
      <c r="B21" s="3">
        <f t="shared" si="3"/>
        <v>18</v>
      </c>
      <c r="C21" s="3">
        <v>11</v>
      </c>
      <c r="D21" s="3" t="s">
        <v>1060</v>
      </c>
      <c r="E21" s="1" t="str">
        <f>+VLOOKUP($C21,MasterData!$B$4:$K$1003,2,"false")</f>
        <v>Luke</v>
      </c>
      <c r="F21" s="1" t="str">
        <f>+VLOOKUP($C21,MasterData!$B$4:$K$1003,3,"false")</f>
        <v>Monk</v>
      </c>
      <c r="G21" s="1" t="str">
        <f>+VLOOKUP($C21,MasterData!$B$4:$K$1003,4,"false")</f>
        <v>SYN</v>
      </c>
      <c r="H21" s="1" t="str">
        <f>+VLOOKUP($C21,MasterData!$B$4:$K$1003,5,"false")</f>
        <v>U11</v>
      </c>
      <c r="I21" s="3" t="str">
        <f>+VLOOKUP($C21,MasterData!$B$4:$K$1003,6,"false")</f>
        <v>M</v>
      </c>
      <c r="J21" s="31" t="str">
        <f t="shared" ref="J21:J26" si="4">TEXT(SUMPRODUCT(--(G21=$G$4:$G$598),--(B21&gt;$B$4:$B$598))+1,0)</f>
        <v>3</v>
      </c>
      <c r="K21" s="1" t="str">
        <f t="shared" ref="K21:K26" si="5">+G21&amp;"  "&amp;J21</f>
        <v>SYN  3</v>
      </c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</row>
    <row r="22" spans="1:40" x14ac:dyDescent="0.3">
      <c r="A22" t="str">
        <f t="shared" si="0"/>
        <v>HBS  1</v>
      </c>
      <c r="B22" s="3">
        <f t="shared" si="3"/>
        <v>19</v>
      </c>
      <c r="C22" s="3">
        <v>19</v>
      </c>
      <c r="D22" s="3" t="s">
        <v>1061</v>
      </c>
      <c r="E22" s="1" t="str">
        <f>+VLOOKUP($C22,MasterData!$B$4:$K$1003,2,"false")</f>
        <v>Jacob</v>
      </c>
      <c r="F22" s="1" t="str">
        <f>+VLOOKUP($C22,MasterData!$B$4:$K$1003,3,"false")</f>
        <v>Potts</v>
      </c>
      <c r="G22" s="1" t="str">
        <f>+VLOOKUP($C22,MasterData!$B$4:$K$1003,4,"false")</f>
        <v>HBS</v>
      </c>
      <c r="H22" s="1" t="str">
        <f>+VLOOKUP($C22,MasterData!$B$4:$K$1003,5,"false")</f>
        <v>U11</v>
      </c>
      <c r="I22" s="3" t="str">
        <f>+VLOOKUP($C22,MasterData!$B$4:$K$1003,6,"false")</f>
        <v>M</v>
      </c>
      <c r="J22" s="31" t="str">
        <f t="shared" si="4"/>
        <v>1</v>
      </c>
      <c r="K22" s="1" t="str">
        <f t="shared" si="5"/>
        <v>HBS  1</v>
      </c>
      <c r="M22" s="64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</row>
    <row r="23" spans="1:40" x14ac:dyDescent="0.3">
      <c r="A23" t="str">
        <f t="shared" si="0"/>
        <v>SYN  4</v>
      </c>
      <c r="B23" s="3">
        <f t="shared" si="3"/>
        <v>20</v>
      </c>
      <c r="C23" s="3">
        <v>17</v>
      </c>
      <c r="D23" s="3" t="s">
        <v>1062</v>
      </c>
      <c r="E23" s="1" t="str">
        <f>+VLOOKUP($C23,MasterData!$B$4:$K$1003,2,"false")</f>
        <v>Tommy</v>
      </c>
      <c r="F23" s="1" t="str">
        <f>+VLOOKUP($C23,MasterData!$B$4:$K$1003,3,"false")</f>
        <v>O'Neill</v>
      </c>
      <c r="G23" s="1" t="str">
        <f>+VLOOKUP($C23,MasterData!$B$4:$K$1003,4,"false")</f>
        <v>SYN</v>
      </c>
      <c r="H23" s="1" t="str">
        <f>+VLOOKUP($C23,MasterData!$B$4:$K$1003,5,"false")</f>
        <v>U11</v>
      </c>
      <c r="I23" s="3" t="str">
        <f>+VLOOKUP($C23,MasterData!$B$4:$K$1003,6,"false")</f>
        <v>M</v>
      </c>
      <c r="J23" s="31" t="str">
        <f t="shared" si="4"/>
        <v>4</v>
      </c>
      <c r="K23" s="1" t="str">
        <f t="shared" si="5"/>
        <v>SYN  4</v>
      </c>
      <c r="M23" s="64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</row>
    <row r="24" spans="1:40" x14ac:dyDescent="0.3">
      <c r="A24" t="str">
        <f t="shared" si="0"/>
        <v>PHX  2</v>
      </c>
      <c r="B24" s="3">
        <f t="shared" si="3"/>
        <v>21</v>
      </c>
      <c r="C24" s="3">
        <v>88</v>
      </c>
      <c r="D24" s="3" t="s">
        <v>1063</v>
      </c>
      <c r="E24" s="1" t="str">
        <f>+VLOOKUP($C24,MasterData!$B$4:$K$1003,2,"false")</f>
        <v>Mathew</v>
      </c>
      <c r="F24" s="1" t="str">
        <f>+VLOOKUP($C24,MasterData!$B$4:$K$1003,3,"false")</f>
        <v>Cheeseman</v>
      </c>
      <c r="G24" s="1" t="str">
        <f>+VLOOKUP($C24,MasterData!$B$4:$K$1003,4,"false")</f>
        <v>PHX</v>
      </c>
      <c r="H24" s="1" t="str">
        <f>+VLOOKUP($C24,MasterData!$B$4:$K$1003,5,"false")</f>
        <v>U11</v>
      </c>
      <c r="I24" s="3" t="str">
        <f>+VLOOKUP($C24,MasterData!$B$4:$K$1003,6,"false")</f>
        <v>M</v>
      </c>
      <c r="J24" s="31" t="str">
        <f t="shared" si="4"/>
        <v>2</v>
      </c>
      <c r="K24" s="1" t="str">
        <f t="shared" si="5"/>
        <v>PHX  2</v>
      </c>
      <c r="M24" s="64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</row>
    <row r="25" spans="1:40" x14ac:dyDescent="0.3">
      <c r="A25" t="str">
        <f t="shared" si="0"/>
        <v>HAS  3</v>
      </c>
      <c r="B25" s="3">
        <f t="shared" si="3"/>
        <v>22</v>
      </c>
      <c r="C25" s="3">
        <v>15</v>
      </c>
      <c r="D25" s="3" t="s">
        <v>1064</v>
      </c>
      <c r="E25" s="1" t="str">
        <f>+VLOOKUP($C25,MasterData!$B$4:$K$1003,2,"false")</f>
        <v>Dewi</v>
      </c>
      <c r="F25" s="1" t="str">
        <f>+VLOOKUP($C25,MasterData!$B$4:$K$1003,3,"false")</f>
        <v>Edwards</v>
      </c>
      <c r="G25" s="1" t="str">
        <f>+VLOOKUP($C25,MasterData!$B$4:$K$1003,4,"false")</f>
        <v>HAS</v>
      </c>
      <c r="H25" s="1" t="str">
        <f>+VLOOKUP($C25,MasterData!$B$4:$K$1003,5,"false")</f>
        <v>U11</v>
      </c>
      <c r="I25" s="3" t="str">
        <f>+VLOOKUP($C25,MasterData!$B$4:$K$1003,6,"false")</f>
        <v>M</v>
      </c>
      <c r="J25" s="31" t="str">
        <f t="shared" si="4"/>
        <v>3</v>
      </c>
      <c r="K25" s="1" t="str">
        <f t="shared" si="5"/>
        <v>HAS  3</v>
      </c>
      <c r="M25" s="64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</row>
    <row r="26" spans="1:40" x14ac:dyDescent="0.3">
      <c r="A26" t="str">
        <f t="shared" si="0"/>
        <v>PHX  3</v>
      </c>
      <c r="B26" s="3">
        <f t="shared" si="3"/>
        <v>23</v>
      </c>
      <c r="C26" s="3">
        <v>89</v>
      </c>
      <c r="D26" s="3" t="s">
        <v>1065</v>
      </c>
      <c r="E26" s="1" t="str">
        <f>+VLOOKUP($C26,MasterData!$B$4:$K$1003,2,"false")</f>
        <v>Christopher</v>
      </c>
      <c r="F26" s="1" t="str">
        <f>+VLOOKUP($C26,MasterData!$B$4:$K$1003,3,"false")</f>
        <v>Cheeseman</v>
      </c>
      <c r="G26" s="1" t="str">
        <f>+VLOOKUP($C26,MasterData!$B$4:$K$1003,4,"false")</f>
        <v>PHX</v>
      </c>
      <c r="H26" s="1" t="str">
        <f>+VLOOKUP($C26,MasterData!$B$4:$K$1003,5,"false")</f>
        <v>U11</v>
      </c>
      <c r="I26" s="3" t="str">
        <f>+VLOOKUP($C26,MasterData!$B$4:$K$1003,6,"false")</f>
        <v>M</v>
      </c>
      <c r="J26" s="31" t="str">
        <f t="shared" si="4"/>
        <v>3</v>
      </c>
      <c r="K26" s="1" t="str">
        <f t="shared" si="5"/>
        <v>PHX  3</v>
      </c>
      <c r="M26" s="64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</row>
    <row r="27" spans="1:40" x14ac:dyDescent="0.3">
      <c r="D27" s="3"/>
      <c r="E27" s="1"/>
      <c r="F27" s="1"/>
      <c r="G27" s="1"/>
      <c r="H27" s="1"/>
      <c r="I27" s="3"/>
      <c r="J27" s="31"/>
      <c r="K27" s="1"/>
      <c r="M27" s="64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</row>
    <row r="28" spans="1:40" x14ac:dyDescent="0.3">
      <c r="D28" s="3"/>
      <c r="E28" s="1"/>
      <c r="F28" s="1"/>
      <c r="G28" s="1"/>
      <c r="H28" s="1"/>
      <c r="I28" s="3"/>
      <c r="J28" s="31"/>
      <c r="K28" s="1"/>
      <c r="M28" s="65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4"/>
    </row>
    <row r="29" spans="1:40" x14ac:dyDescent="0.3">
      <c r="D29" s="3"/>
      <c r="E29" s="1"/>
      <c r="F29" s="1"/>
      <c r="G29" s="1"/>
      <c r="H29" s="1"/>
      <c r="I29" s="3"/>
      <c r="J29" s="31"/>
      <c r="K29" s="1"/>
      <c r="M29" s="65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4"/>
    </row>
    <row r="30" spans="1:40" x14ac:dyDescent="0.3">
      <c r="D30" s="3"/>
      <c r="E30" s="1"/>
      <c r="F30" s="1"/>
      <c r="G30" s="1"/>
      <c r="H30" s="1"/>
      <c r="I30" s="3"/>
      <c r="J30" s="31"/>
      <c r="K30" s="1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</row>
    <row r="31" spans="1:40" x14ac:dyDescent="0.3">
      <c r="E31" s="1"/>
      <c r="F31" s="1"/>
      <c r="G31" s="1"/>
      <c r="H31" s="1"/>
      <c r="I31" s="3"/>
      <c r="J31" s="31"/>
      <c r="K31" s="1"/>
      <c r="M31" s="64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4"/>
    </row>
    <row r="32" spans="1:40" x14ac:dyDescent="0.3">
      <c r="D32" s="3"/>
      <c r="E32" s="1"/>
      <c r="F32" s="1"/>
      <c r="G32" s="1"/>
      <c r="H32" s="1"/>
      <c r="I32" s="3"/>
      <c r="J32" s="31"/>
      <c r="K32" s="1"/>
      <c r="M32" s="64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4"/>
    </row>
    <row r="33" spans="4:39" x14ac:dyDescent="0.3">
      <c r="D33" s="3"/>
      <c r="E33" s="1"/>
      <c r="F33" s="1"/>
      <c r="G33" s="1"/>
      <c r="H33" s="1"/>
      <c r="I33" s="3"/>
      <c r="J33" s="31"/>
      <c r="K33" s="1"/>
      <c r="M33" s="64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35" t="str">
        <f t="shared" ref="AE33:AM36" si="6">+IF(ISNA(VLOOKUP(AI$3&amp;"  "&amp;$M33,$A$3:$I$110,2,0)),"",VLOOKUP(AI$3&amp;"  "&amp;$M33,$A$3:$I$110,2,0))</f>
        <v/>
      </c>
      <c r="AJ33" s="35" t="str">
        <f t="shared" si="6"/>
        <v/>
      </c>
      <c r="AK33" s="35" t="str">
        <f t="shared" si="6"/>
        <v/>
      </c>
      <c r="AL33" s="35" t="str">
        <f t="shared" si="6"/>
        <v/>
      </c>
      <c r="AM33" s="35" t="str">
        <f t="shared" si="6"/>
        <v/>
      </c>
    </row>
    <row r="34" spans="4:39" x14ac:dyDescent="0.3">
      <c r="D34" s="3"/>
      <c r="E34" s="1"/>
      <c r="F34" s="1"/>
      <c r="G34" s="1"/>
      <c r="H34" s="1"/>
      <c r="I34" s="3"/>
      <c r="J34" s="31"/>
      <c r="K34" s="1"/>
      <c r="N34" s="35" t="str">
        <f t="shared" ref="N34:N36" si="7">+IF(ISNA(VLOOKUP(N$3&amp;"  "&amp;$M34,$A$3:$I$110,2,0)),"",VLOOKUP(N$3&amp;"  "&amp;$M34,$A$3:$I$110,2,0))</f>
        <v/>
      </c>
      <c r="O34" s="35" t="str">
        <f t="shared" ref="O34:AD36" si="8">+IF(ISNA(VLOOKUP(O$3&amp;"  "&amp;$M34,$A$3:$I$110,2,0)),"",VLOOKUP(O$3&amp;"  "&amp;$M34,$A$3:$I$110,2,0))</f>
        <v/>
      </c>
      <c r="P34" s="35" t="str">
        <f t="shared" si="8"/>
        <v/>
      </c>
      <c r="Q34" s="35" t="str">
        <f t="shared" si="8"/>
        <v/>
      </c>
      <c r="R34" s="35" t="str">
        <f t="shared" si="8"/>
        <v/>
      </c>
      <c r="S34" s="35" t="str">
        <f t="shared" si="8"/>
        <v/>
      </c>
      <c r="T34" s="35" t="str">
        <f t="shared" si="8"/>
        <v/>
      </c>
      <c r="U34" s="35" t="str">
        <f t="shared" si="8"/>
        <v/>
      </c>
      <c r="V34" s="35" t="str">
        <f t="shared" si="8"/>
        <v/>
      </c>
      <c r="W34" s="35" t="str">
        <f t="shared" si="8"/>
        <v/>
      </c>
      <c r="X34" s="35" t="str">
        <f t="shared" si="8"/>
        <v/>
      </c>
      <c r="Y34" s="35" t="str">
        <f t="shared" si="8"/>
        <v/>
      </c>
      <c r="Z34" s="35" t="str">
        <f t="shared" si="8"/>
        <v/>
      </c>
      <c r="AA34" s="35" t="str">
        <f t="shared" si="8"/>
        <v/>
      </c>
      <c r="AB34" s="35" t="str">
        <f t="shared" si="8"/>
        <v/>
      </c>
      <c r="AC34" s="35" t="str">
        <f t="shared" si="8"/>
        <v/>
      </c>
      <c r="AD34" s="35" t="str">
        <f t="shared" si="8"/>
        <v/>
      </c>
      <c r="AE34" s="35" t="str">
        <f t="shared" si="6"/>
        <v/>
      </c>
      <c r="AF34" s="35" t="str">
        <f t="shared" si="6"/>
        <v/>
      </c>
      <c r="AG34" s="35" t="str">
        <f t="shared" si="6"/>
        <v/>
      </c>
      <c r="AH34" s="35" t="str">
        <f t="shared" si="6"/>
        <v/>
      </c>
      <c r="AI34" s="35" t="str">
        <f t="shared" si="6"/>
        <v/>
      </c>
      <c r="AJ34" s="35" t="str">
        <f t="shared" si="6"/>
        <v/>
      </c>
      <c r="AK34" s="35" t="str">
        <f t="shared" si="6"/>
        <v/>
      </c>
      <c r="AL34" s="35" t="str">
        <f t="shared" si="6"/>
        <v/>
      </c>
      <c r="AM34" s="35" t="str">
        <f t="shared" si="6"/>
        <v/>
      </c>
    </row>
    <row r="35" spans="4:39" x14ac:dyDescent="0.3">
      <c r="D35" s="3"/>
      <c r="E35" s="1"/>
      <c r="F35" s="1"/>
      <c r="G35" s="1"/>
      <c r="H35" s="1"/>
      <c r="I35" s="3"/>
      <c r="J35" s="31"/>
      <c r="K35" s="1"/>
      <c r="N35" s="35" t="str">
        <f t="shared" si="7"/>
        <v/>
      </c>
      <c r="O35" s="35" t="str">
        <f t="shared" si="8"/>
        <v/>
      </c>
      <c r="P35" s="35" t="str">
        <f t="shared" si="8"/>
        <v/>
      </c>
      <c r="Q35" s="35" t="str">
        <f t="shared" si="8"/>
        <v/>
      </c>
      <c r="R35" s="35" t="str">
        <f t="shared" si="8"/>
        <v/>
      </c>
      <c r="S35" s="35" t="str">
        <f t="shared" si="8"/>
        <v/>
      </c>
      <c r="T35" s="35" t="str">
        <f t="shared" si="8"/>
        <v/>
      </c>
      <c r="U35" s="35" t="str">
        <f t="shared" si="8"/>
        <v/>
      </c>
      <c r="V35" s="35" t="str">
        <f t="shared" si="8"/>
        <v/>
      </c>
      <c r="W35" s="35" t="str">
        <f t="shared" si="8"/>
        <v/>
      </c>
      <c r="X35" s="35" t="str">
        <f t="shared" si="8"/>
        <v/>
      </c>
      <c r="Y35" s="35" t="str">
        <f t="shared" si="8"/>
        <v/>
      </c>
      <c r="Z35" s="35" t="str">
        <f t="shared" si="8"/>
        <v/>
      </c>
      <c r="AA35" s="35" t="str">
        <f t="shared" si="8"/>
        <v/>
      </c>
      <c r="AB35" s="35" t="str">
        <f t="shared" si="8"/>
        <v/>
      </c>
      <c r="AC35" s="35" t="str">
        <f t="shared" si="8"/>
        <v/>
      </c>
      <c r="AD35" s="35" t="str">
        <f t="shared" si="8"/>
        <v/>
      </c>
      <c r="AE35" s="35" t="str">
        <f t="shared" si="6"/>
        <v/>
      </c>
      <c r="AF35" s="35" t="str">
        <f t="shared" si="6"/>
        <v/>
      </c>
      <c r="AG35" s="35" t="str">
        <f t="shared" si="6"/>
        <v/>
      </c>
      <c r="AH35" s="35" t="str">
        <f t="shared" si="6"/>
        <v/>
      </c>
      <c r="AI35" s="35" t="str">
        <f t="shared" si="6"/>
        <v/>
      </c>
      <c r="AJ35" s="35" t="str">
        <f t="shared" si="6"/>
        <v/>
      </c>
      <c r="AK35" s="35" t="str">
        <f t="shared" si="6"/>
        <v/>
      </c>
      <c r="AL35" s="35" t="str">
        <f t="shared" si="6"/>
        <v/>
      </c>
      <c r="AM35" s="35" t="str">
        <f t="shared" si="6"/>
        <v/>
      </c>
    </row>
    <row r="36" spans="4:39" x14ac:dyDescent="0.3">
      <c r="D36" s="3"/>
      <c r="E36" s="1"/>
      <c r="F36" s="1"/>
      <c r="G36" s="1"/>
      <c r="H36" s="1"/>
      <c r="I36" s="3"/>
      <c r="J36" s="31"/>
      <c r="K36" s="1"/>
      <c r="N36" s="35" t="str">
        <f t="shared" si="7"/>
        <v/>
      </c>
      <c r="O36" s="35" t="str">
        <f t="shared" si="8"/>
        <v/>
      </c>
      <c r="P36" s="35" t="str">
        <f t="shared" si="8"/>
        <v/>
      </c>
      <c r="Q36" s="35" t="str">
        <f t="shared" si="8"/>
        <v/>
      </c>
      <c r="R36" s="35" t="str">
        <f t="shared" si="8"/>
        <v/>
      </c>
      <c r="S36" s="35" t="str">
        <f t="shared" si="8"/>
        <v/>
      </c>
      <c r="T36" s="35" t="str">
        <f t="shared" si="8"/>
        <v/>
      </c>
      <c r="U36" s="35" t="str">
        <f t="shared" si="8"/>
        <v/>
      </c>
      <c r="V36" s="35" t="str">
        <f t="shared" si="8"/>
        <v/>
      </c>
      <c r="W36" s="35" t="str">
        <f t="shared" si="8"/>
        <v/>
      </c>
      <c r="X36" s="35" t="str">
        <f t="shared" si="8"/>
        <v/>
      </c>
      <c r="Y36" s="35" t="str">
        <f t="shared" si="8"/>
        <v/>
      </c>
      <c r="Z36" s="35" t="str">
        <f t="shared" si="8"/>
        <v/>
      </c>
      <c r="AA36" s="35" t="str">
        <f t="shared" si="8"/>
        <v/>
      </c>
      <c r="AB36" s="35" t="str">
        <f t="shared" si="8"/>
        <v/>
      </c>
      <c r="AC36" s="35" t="str">
        <f t="shared" si="8"/>
        <v/>
      </c>
      <c r="AD36" s="35" t="str">
        <f t="shared" si="8"/>
        <v/>
      </c>
      <c r="AE36" s="35" t="str">
        <f t="shared" si="6"/>
        <v/>
      </c>
      <c r="AF36" s="35" t="str">
        <f t="shared" si="6"/>
        <v/>
      </c>
      <c r="AG36" s="35" t="str">
        <f t="shared" si="6"/>
        <v/>
      </c>
      <c r="AH36" s="35" t="str">
        <f t="shared" si="6"/>
        <v/>
      </c>
      <c r="AI36" s="35" t="str">
        <f t="shared" si="6"/>
        <v/>
      </c>
      <c r="AJ36" s="35" t="str">
        <f t="shared" si="6"/>
        <v/>
      </c>
      <c r="AK36" s="35" t="str">
        <f t="shared" si="6"/>
        <v/>
      </c>
      <c r="AL36" s="35" t="str">
        <f t="shared" si="6"/>
        <v/>
      </c>
      <c r="AM36" s="35" t="str">
        <f t="shared" si="6"/>
        <v/>
      </c>
    </row>
    <row r="37" spans="4:39" x14ac:dyDescent="0.3">
      <c r="D37" s="3"/>
      <c r="E37" s="1"/>
      <c r="F37" s="1"/>
      <c r="G37" s="1"/>
      <c r="H37" s="1"/>
      <c r="I37" s="3"/>
      <c r="J37" s="31"/>
      <c r="K37" s="1"/>
      <c r="M37" s="12" t="s">
        <v>565</v>
      </c>
      <c r="N37" s="36">
        <f>IF(N33="",1000,SUM(N31:N33))</f>
        <v>1000</v>
      </c>
      <c r="O37" s="36">
        <f t="shared" ref="O37:AM37" si="9">IF(O33="",1000,SUM(O31:O33))</f>
        <v>1000</v>
      </c>
      <c r="P37" s="36">
        <f t="shared" si="9"/>
        <v>1000</v>
      </c>
      <c r="Q37" s="36">
        <f t="shared" si="9"/>
        <v>1000</v>
      </c>
      <c r="R37" s="36">
        <f t="shared" si="9"/>
        <v>1000</v>
      </c>
      <c r="S37" s="36">
        <f t="shared" si="9"/>
        <v>1000</v>
      </c>
      <c r="T37" s="36">
        <f t="shared" si="9"/>
        <v>1000</v>
      </c>
      <c r="U37" s="36">
        <f t="shared" si="9"/>
        <v>1000</v>
      </c>
      <c r="V37" s="36">
        <f t="shared" si="9"/>
        <v>1000</v>
      </c>
      <c r="W37" s="36">
        <f t="shared" si="9"/>
        <v>1000</v>
      </c>
      <c r="X37" s="36">
        <f t="shared" si="9"/>
        <v>1000</v>
      </c>
      <c r="Y37" s="36">
        <f t="shared" si="9"/>
        <v>1000</v>
      </c>
      <c r="Z37" s="36">
        <f t="shared" si="9"/>
        <v>1000</v>
      </c>
      <c r="AA37" s="36">
        <f t="shared" si="9"/>
        <v>1000</v>
      </c>
      <c r="AB37" s="36">
        <f t="shared" si="9"/>
        <v>1000</v>
      </c>
      <c r="AC37" s="36">
        <f t="shared" si="9"/>
        <v>1000</v>
      </c>
      <c r="AD37" s="36">
        <f t="shared" si="9"/>
        <v>1000</v>
      </c>
      <c r="AE37" s="36">
        <f t="shared" si="9"/>
        <v>1000</v>
      </c>
      <c r="AF37" s="36">
        <f t="shared" si="9"/>
        <v>1000</v>
      </c>
      <c r="AG37" s="36">
        <f t="shared" si="9"/>
        <v>1000</v>
      </c>
      <c r="AH37" s="36">
        <f t="shared" si="9"/>
        <v>1000</v>
      </c>
      <c r="AI37" s="36">
        <f t="shared" si="9"/>
        <v>1000</v>
      </c>
      <c r="AJ37" s="36">
        <f t="shared" si="9"/>
        <v>1000</v>
      </c>
      <c r="AK37" s="36">
        <f t="shared" si="9"/>
        <v>1000</v>
      </c>
      <c r="AL37" s="36">
        <f t="shared" si="9"/>
        <v>1000</v>
      </c>
      <c r="AM37" s="36">
        <f t="shared" si="9"/>
        <v>1000</v>
      </c>
    </row>
    <row r="38" spans="4:39" x14ac:dyDescent="0.3">
      <c r="D38" s="3"/>
      <c r="E38" s="1"/>
      <c r="F38" s="1"/>
      <c r="G38" s="1"/>
      <c r="H38" s="1"/>
      <c r="I38" s="3"/>
      <c r="J38" s="31"/>
      <c r="K38" s="1"/>
      <c r="M38" s="12" t="s">
        <v>212</v>
      </c>
      <c r="N38" s="37">
        <f>RANK(N37,($N$10:$AM$10,$N$19:$AM$19,$N$28:$AM$28, $N$37:$AM$37),1)</f>
        <v>1</v>
      </c>
      <c r="O38" s="37">
        <f>RANK(O37,($N$10:$AM$10,$N$19:$AM$19,$N$28:$AM$28, $N$37:$AM$37),1)</f>
        <v>1</v>
      </c>
      <c r="P38" s="37">
        <f>RANK(P37,($N$10:$AM$10,$N$19:$AM$19,$N$28:$AM$28, $N$37:$AM$37),1)</f>
        <v>1</v>
      </c>
      <c r="Q38" s="37">
        <f>RANK(Q37,($N$10:$AM$10,$N$19:$AM$19,$N$28:$AM$28, $N$37:$AM$37),1)</f>
        <v>1</v>
      </c>
      <c r="R38" s="37">
        <f>RANK(R37,($N$10:$AM$10,$N$19:$AM$19,$N$28:$AM$28, $N$37:$AM$37),1)</f>
        <v>1</v>
      </c>
      <c r="S38" s="37">
        <f>RANK(S37,($N$10:$AM$10,$N$19:$AM$19,$N$28:$AM$28, $N$37:$AM$37),1)</f>
        <v>1</v>
      </c>
      <c r="T38" s="37">
        <f>RANK(T37,($N$10:$AM$10,$N$19:$AM$19,$N$28:$AM$28, $N$37:$AM$37),1)</f>
        <v>1</v>
      </c>
      <c r="U38" s="37">
        <f>RANK(U37,($N$10:$AM$10,$N$19:$AM$19,$N$28:$AM$28, $N$37:$AM$37),1)</f>
        <v>1</v>
      </c>
      <c r="V38" s="37">
        <f>RANK(V37,($N$10:$AM$10,$N$19:$AM$19,$N$28:$AM$28, $N$37:$AM$37),1)</f>
        <v>1</v>
      </c>
      <c r="W38" s="37">
        <f>RANK(W37,($N$10:$AM$10,$N$19:$AM$19,$N$28:$AM$28, $N$37:$AM$37),1)</f>
        <v>1</v>
      </c>
      <c r="X38" s="37">
        <f>RANK(X37,($N$10:$AM$10,$N$19:$AM$19,$N$28:$AM$28, $N$37:$AM$37),1)</f>
        <v>1</v>
      </c>
      <c r="Y38" s="37">
        <f>RANK(Y37,($N$10:$AM$10,$N$19:$AM$19,$N$28:$AM$28, $N$37:$AM$37),1)</f>
        <v>1</v>
      </c>
      <c r="Z38" s="37">
        <f>RANK(Z37,($N$10:$AM$10,$N$19:$AM$19,$N$28:$AM$28, $N$37:$AM$37),1)</f>
        <v>1</v>
      </c>
      <c r="AA38" s="37">
        <f>RANK(AA37,($N$10:$AM$10,$N$19:$AM$19,$N$28:$AM$28, $N$37:$AM$37),1)</f>
        <v>1</v>
      </c>
      <c r="AB38" s="37">
        <f>RANK(AB37,($N$10:$AM$10,$N$19:$AM$19,$N$28:$AM$28, $N$37:$AM$37),1)</f>
        <v>1</v>
      </c>
      <c r="AC38" s="37">
        <f>RANK(AC37,($N$10:$AM$10,$N$19:$AM$19,$N$28:$AM$28, $N$37:$AM$37),1)</f>
        <v>1</v>
      </c>
      <c r="AD38" s="37">
        <f>RANK(AD37,($N$10:$AM$10,$N$19:$AM$19,$N$28:$AM$28, $N$37:$AM$37),1)</f>
        <v>1</v>
      </c>
      <c r="AE38" s="37">
        <f>RANK(AE37,($N$10:$AM$10,$N$19:$AM$19,$N$28:$AM$28, $N$37:$AM$37),1)</f>
        <v>1</v>
      </c>
      <c r="AF38" s="37">
        <f>RANK(AF37,($N$10:$AM$10,$N$19:$AM$19,$N$28:$AM$28, $N$37:$AM$37),1)</f>
        <v>1</v>
      </c>
      <c r="AG38" s="37">
        <f>RANK(AG37,($N$10:$AM$10,$N$19:$AM$19,$N$28:$AM$28, $N$37:$AM$37),1)</f>
        <v>1</v>
      </c>
      <c r="AH38" s="37">
        <f>RANK(AH37,($N$10:$AM$10,$N$19:$AM$19,$N$28:$AM$28, $N$37:$AM$37),1)</f>
        <v>1</v>
      </c>
      <c r="AI38" s="37">
        <f>RANK(AI37,($N$10:$AM$10,$N$19:$AM$19,$N$28:$AM$28, $N$37:$AM$37),1)</f>
        <v>1</v>
      </c>
      <c r="AJ38" s="37">
        <f>RANK(AJ37,($N$10:$AM$10,$N$19:$AM$19,$N$28:$AM$28, $N$37:$AM$37),1)</f>
        <v>1</v>
      </c>
      <c r="AK38" s="37">
        <f>RANK(AK37,($N$10:$AM$10,$N$19:$AM$19,$N$28:$AM$28, $N$37:$AM$37),1)</f>
        <v>1</v>
      </c>
      <c r="AL38" s="37">
        <f>RANK(AL37,($N$10:$AM$10,$N$19:$AM$19,$N$28:$AM$28, $N$37:$AM$37),1)</f>
        <v>1</v>
      </c>
      <c r="AM38" s="37">
        <f>RANK(AM37,($N$10:$AM$10,$N$19:$AM$19,$N$28:$AM$28, $N$37:$AM$37),1)</f>
        <v>1</v>
      </c>
    </row>
    <row r="39" spans="4:39" x14ac:dyDescent="0.3">
      <c r="D39" s="4"/>
      <c r="E39" s="1"/>
      <c r="F39" s="1"/>
      <c r="G39" s="1"/>
      <c r="H39" s="1"/>
      <c r="I39" s="3"/>
    </row>
    <row r="40" spans="4:39" x14ac:dyDescent="0.3">
      <c r="D40" s="4"/>
      <c r="E40" s="1"/>
      <c r="F40" s="1"/>
      <c r="G40" s="1"/>
      <c r="H40" s="1"/>
      <c r="I40" s="3"/>
    </row>
    <row r="41" spans="4:39" x14ac:dyDescent="0.3">
      <c r="D41" s="4"/>
      <c r="E41" s="1"/>
      <c r="F41" s="1"/>
      <c r="G41" s="1"/>
      <c r="H41" s="1"/>
      <c r="I41" s="3"/>
    </row>
    <row r="42" spans="4:39" x14ac:dyDescent="0.3">
      <c r="E42" s="1"/>
      <c r="F42" s="1"/>
      <c r="G42" s="1"/>
      <c r="H42" s="1"/>
      <c r="I42" s="3"/>
    </row>
    <row r="43" spans="4:39" x14ac:dyDescent="0.3">
      <c r="E43" s="1"/>
      <c r="F43" s="1"/>
      <c r="G43" s="1"/>
      <c r="H43" s="1"/>
      <c r="I43" s="3"/>
    </row>
    <row r="44" spans="4:39" x14ac:dyDescent="0.3">
      <c r="E44" s="1"/>
      <c r="F44" s="1"/>
      <c r="G44" s="1"/>
      <c r="H44" s="1"/>
      <c r="I44" s="3"/>
    </row>
    <row r="45" spans="4:39" x14ac:dyDescent="0.3">
      <c r="E45" s="1"/>
      <c r="F45" s="1"/>
      <c r="G45" s="1"/>
      <c r="H45" s="1"/>
      <c r="I45" s="3"/>
    </row>
    <row r="46" spans="4:39" x14ac:dyDescent="0.3">
      <c r="E46" s="1"/>
      <c r="F46" s="1"/>
      <c r="G46" s="1"/>
      <c r="H46" s="1"/>
      <c r="I46" s="3"/>
    </row>
    <row r="47" spans="4:39" x14ac:dyDescent="0.3">
      <c r="E47" s="1"/>
      <c r="F47" s="1"/>
      <c r="G47" s="1"/>
      <c r="H47" s="1"/>
      <c r="I47" s="3"/>
    </row>
    <row r="48" spans="4:39" x14ac:dyDescent="0.3">
      <c r="E48" s="1"/>
      <c r="F48" s="1"/>
      <c r="G48" s="1"/>
      <c r="H48" s="1"/>
      <c r="I48" s="3"/>
    </row>
    <row r="49" spans="5:9" x14ac:dyDescent="0.3">
      <c r="E49" s="1"/>
      <c r="F49" s="1"/>
      <c r="G49" s="1"/>
      <c r="H49" s="1"/>
      <c r="I49" s="3"/>
    </row>
    <row r="50" spans="5:9" x14ac:dyDescent="0.3">
      <c r="E50" s="1"/>
      <c r="F50" s="1"/>
      <c r="G50" s="1"/>
      <c r="H50" s="1"/>
      <c r="I50" s="3"/>
    </row>
    <row r="51" spans="5:9" x14ac:dyDescent="0.3">
      <c r="E51" s="1"/>
      <c r="F51" s="1"/>
      <c r="G51" s="1"/>
      <c r="H51" s="1"/>
      <c r="I51" s="3"/>
    </row>
    <row r="52" spans="5:9" x14ac:dyDescent="0.3">
      <c r="E52" s="1"/>
      <c r="F52" s="1"/>
      <c r="G52" s="1"/>
      <c r="H52" s="1"/>
      <c r="I52" s="3"/>
    </row>
    <row r="53" spans="5:9" x14ac:dyDescent="0.3">
      <c r="E53" s="1"/>
      <c r="F53" s="1"/>
      <c r="G53" s="1"/>
      <c r="H53" s="1"/>
      <c r="I53" s="3"/>
    </row>
    <row r="54" spans="5:9" x14ac:dyDescent="0.3">
      <c r="E54" s="1"/>
      <c r="F54" s="1"/>
      <c r="G54" s="1"/>
      <c r="H54" s="1"/>
      <c r="I54" s="3"/>
    </row>
    <row r="55" spans="5:9" x14ac:dyDescent="0.3">
      <c r="E55" s="1"/>
      <c r="F55" s="1"/>
      <c r="G55" s="1"/>
      <c r="H55" s="1"/>
      <c r="I55" s="3"/>
    </row>
    <row r="56" spans="5:9" x14ac:dyDescent="0.3">
      <c r="E56" s="1"/>
      <c r="F56" s="1"/>
      <c r="G56" s="1"/>
      <c r="H56" s="1"/>
      <c r="I56" s="3"/>
    </row>
    <row r="57" spans="5:9" x14ac:dyDescent="0.3">
      <c r="E57" s="1"/>
      <c r="F57" s="1"/>
      <c r="G57" s="1"/>
      <c r="H57" s="1"/>
      <c r="I57" s="3"/>
    </row>
    <row r="58" spans="5:9" x14ac:dyDescent="0.3">
      <c r="E58" s="1"/>
      <c r="F58" s="1"/>
      <c r="G58" s="1"/>
      <c r="H58" s="1"/>
      <c r="I58" s="3"/>
    </row>
    <row r="59" spans="5:9" x14ac:dyDescent="0.3">
      <c r="E59" s="1"/>
      <c r="F59" s="1"/>
      <c r="G59" s="1"/>
      <c r="H59" s="1"/>
      <c r="I59" s="3"/>
    </row>
    <row r="60" spans="5:9" x14ac:dyDescent="0.3">
      <c r="E60" s="1"/>
      <c r="F60" s="1"/>
      <c r="G60" s="1"/>
      <c r="H60" s="1"/>
      <c r="I60" s="3"/>
    </row>
    <row r="61" spans="5:9" x14ac:dyDescent="0.3">
      <c r="E61" s="1"/>
      <c r="F61" s="1"/>
      <c r="G61" s="1"/>
      <c r="H61" s="1"/>
      <c r="I61" s="3"/>
    </row>
    <row r="62" spans="5:9" x14ac:dyDescent="0.3">
      <c r="E62" s="1"/>
      <c r="F62" s="1"/>
      <c r="G62" s="1"/>
      <c r="H62" s="1"/>
      <c r="I62" s="3"/>
    </row>
    <row r="63" spans="5:9" x14ac:dyDescent="0.3">
      <c r="E63" s="1"/>
      <c r="F63" s="1"/>
      <c r="G63" s="1"/>
      <c r="H63" s="1"/>
      <c r="I63" s="3"/>
    </row>
    <row r="64" spans="5:9" x14ac:dyDescent="0.3">
      <c r="E64" s="1"/>
      <c r="F64" s="1"/>
      <c r="G64" s="1"/>
      <c r="H64" s="1"/>
      <c r="I64" s="3"/>
    </row>
    <row r="65" spans="5:9" x14ac:dyDescent="0.3">
      <c r="E65" s="1"/>
      <c r="F65" s="1"/>
      <c r="G65" s="1"/>
      <c r="H65" s="1"/>
      <c r="I65" s="3"/>
    </row>
    <row r="66" spans="5:9" x14ac:dyDescent="0.3">
      <c r="E66" s="1"/>
      <c r="F66" s="1"/>
      <c r="G66" s="1"/>
      <c r="H66" s="1"/>
      <c r="I66" s="3"/>
    </row>
    <row r="67" spans="5:9" x14ac:dyDescent="0.3">
      <c r="E67" s="1"/>
      <c r="F67" s="1"/>
      <c r="G67" s="1"/>
      <c r="H67" s="1"/>
      <c r="I67" s="3"/>
    </row>
    <row r="68" spans="5:9" x14ac:dyDescent="0.3">
      <c r="E68" s="1"/>
      <c r="F68" s="1"/>
      <c r="G68" s="1"/>
      <c r="H68" s="1"/>
      <c r="I68" s="3"/>
    </row>
    <row r="69" spans="5:9" x14ac:dyDescent="0.3">
      <c r="E69" s="1"/>
      <c r="F69" s="1"/>
      <c r="G69" s="1"/>
      <c r="H69" s="1"/>
      <c r="I69" s="3"/>
    </row>
    <row r="70" spans="5:9" x14ac:dyDescent="0.3">
      <c r="E70" s="1"/>
      <c r="F70" s="1"/>
      <c r="G70" s="1"/>
      <c r="H70" s="1"/>
      <c r="I70" s="3"/>
    </row>
    <row r="71" spans="5:9" x14ac:dyDescent="0.3">
      <c r="E71" s="1"/>
      <c r="F71" s="1"/>
      <c r="G71" s="1"/>
      <c r="H71" s="1"/>
      <c r="I71" s="3"/>
    </row>
    <row r="72" spans="5:9" x14ac:dyDescent="0.3">
      <c r="E72" s="1"/>
      <c r="F72" s="1"/>
      <c r="G72" s="1"/>
      <c r="H72" s="1"/>
      <c r="I72" s="3"/>
    </row>
    <row r="73" spans="5:9" x14ac:dyDescent="0.3">
      <c r="E73" s="1"/>
      <c r="F73" s="1"/>
      <c r="G73" s="1"/>
      <c r="H73" s="1"/>
      <c r="I73" s="3"/>
    </row>
    <row r="74" spans="5:9" x14ac:dyDescent="0.3">
      <c r="E74" s="1"/>
      <c r="F74" s="1"/>
      <c r="G74" s="1"/>
      <c r="H74" s="1"/>
      <c r="I74" s="3"/>
    </row>
    <row r="75" spans="5:9" x14ac:dyDescent="0.3">
      <c r="E75" s="1"/>
      <c r="F75" s="1"/>
      <c r="G75" s="1"/>
      <c r="H75" s="1"/>
      <c r="I75" s="3"/>
    </row>
    <row r="76" spans="5:9" x14ac:dyDescent="0.3">
      <c r="E76" s="1"/>
      <c r="F76" s="1"/>
      <c r="G76" s="1"/>
      <c r="H76" s="1"/>
      <c r="I76" s="3"/>
    </row>
    <row r="77" spans="5:9" x14ac:dyDescent="0.3">
      <c r="E77" s="1"/>
      <c r="F77" s="1"/>
      <c r="G77" s="1"/>
      <c r="H77" s="1"/>
      <c r="I77" s="3"/>
    </row>
    <row r="78" spans="5:9" x14ac:dyDescent="0.3">
      <c r="E78" s="1"/>
      <c r="F78" s="1"/>
      <c r="G78" s="1"/>
      <c r="H78" s="1"/>
      <c r="I78" s="3"/>
    </row>
    <row r="79" spans="5:9" x14ac:dyDescent="0.3">
      <c r="E79" s="1"/>
      <c r="F79" s="1"/>
      <c r="G79" s="1"/>
      <c r="H79" s="1"/>
      <c r="I79" s="3"/>
    </row>
    <row r="80" spans="5:9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498</v>
      </c>
    </row>
    <row r="101" spans="2:14" x14ac:dyDescent="0.3">
      <c r="E101" s="1"/>
      <c r="F101" s="1"/>
      <c r="G101" s="1"/>
      <c r="H101" s="1"/>
      <c r="I101" s="3"/>
      <c r="N101" t="s">
        <v>801</v>
      </c>
    </row>
    <row r="102" spans="2:14" x14ac:dyDescent="0.3">
      <c r="E102" s="1"/>
      <c r="F102" s="1"/>
      <c r="G102" s="1"/>
      <c r="H102" s="1"/>
      <c r="I102" s="3"/>
      <c r="N102" t="s">
        <v>201</v>
      </c>
    </row>
    <row r="103" spans="2:14" x14ac:dyDescent="0.3">
      <c r="E103" s="1"/>
      <c r="F103" s="1"/>
      <c r="G103" s="1"/>
      <c r="H103" s="1"/>
      <c r="I103" s="3"/>
      <c r="N103" t="s">
        <v>206</v>
      </c>
    </row>
    <row r="104" spans="2:14" x14ac:dyDescent="0.3">
      <c r="N104" t="s">
        <v>483</v>
      </c>
    </row>
    <row r="105" spans="2:14" x14ac:dyDescent="0.3">
      <c r="N105" t="s">
        <v>202</v>
      </c>
    </row>
    <row r="106" spans="2:14" x14ac:dyDescent="0.3">
      <c r="B106" s="71"/>
      <c r="C106" s="71"/>
      <c r="D106" s="71"/>
      <c r="E106" s="12"/>
      <c r="F106" s="12"/>
      <c r="G106" s="12"/>
      <c r="H106" s="12"/>
      <c r="I106" s="12"/>
      <c r="N106" t="s">
        <v>492</v>
      </c>
    </row>
    <row r="107" spans="2:14" x14ac:dyDescent="0.3">
      <c r="N107" t="s">
        <v>496</v>
      </c>
    </row>
    <row r="108" spans="2:14" x14ac:dyDescent="0.3">
      <c r="B108" s="11" t="s">
        <v>212</v>
      </c>
      <c r="C108" s="11" t="s">
        <v>214</v>
      </c>
      <c r="D108" s="11" t="s">
        <v>200</v>
      </c>
      <c r="N108" t="s">
        <v>204</v>
      </c>
    </row>
    <row r="109" spans="2:14" x14ac:dyDescent="0.3">
      <c r="B109" s="3">
        <v>1</v>
      </c>
      <c r="C109" s="3">
        <v>20</v>
      </c>
      <c r="D109" s="3" t="s">
        <v>1043</v>
      </c>
      <c r="N109" t="s">
        <v>205</v>
      </c>
    </row>
    <row r="110" spans="2:14" x14ac:dyDescent="0.3">
      <c r="B110" s="3">
        <f>+B109+1</f>
        <v>2</v>
      </c>
      <c r="C110" s="3">
        <v>16</v>
      </c>
      <c r="D110" s="3" t="s">
        <v>1044</v>
      </c>
    </row>
    <row r="111" spans="2:14" x14ac:dyDescent="0.3">
      <c r="B111" s="3">
        <f t="shared" ref="B111:B174" si="10">+B110+1</f>
        <v>3</v>
      </c>
      <c r="C111" s="3">
        <v>9</v>
      </c>
      <c r="D111" s="3" t="s">
        <v>1045</v>
      </c>
    </row>
    <row r="112" spans="2:14" x14ac:dyDescent="0.3">
      <c r="B112" s="3">
        <f t="shared" si="10"/>
        <v>4</v>
      </c>
      <c r="C112" s="3">
        <v>7</v>
      </c>
      <c r="D112" s="3" t="s">
        <v>1046</v>
      </c>
    </row>
    <row r="113" spans="2:4" x14ac:dyDescent="0.3">
      <c r="B113" s="3">
        <f t="shared" si="10"/>
        <v>5</v>
      </c>
      <c r="C113" s="3">
        <v>2</v>
      </c>
      <c r="D113" s="3" t="s">
        <v>1047</v>
      </c>
    </row>
    <row r="114" spans="2:4" x14ac:dyDescent="0.3">
      <c r="B114" s="3">
        <f t="shared" si="10"/>
        <v>6</v>
      </c>
      <c r="C114" s="3">
        <v>6</v>
      </c>
      <c r="D114" s="3" t="s">
        <v>1048</v>
      </c>
    </row>
    <row r="115" spans="2:4" x14ac:dyDescent="0.3">
      <c r="B115" s="3">
        <f t="shared" si="10"/>
        <v>7</v>
      </c>
      <c r="C115" s="3">
        <v>4</v>
      </c>
      <c r="D115" s="3" t="s">
        <v>1049</v>
      </c>
    </row>
    <row r="116" spans="2:4" x14ac:dyDescent="0.3">
      <c r="B116" s="3">
        <f t="shared" si="10"/>
        <v>8</v>
      </c>
      <c r="C116" s="3">
        <v>24</v>
      </c>
      <c r="D116" s="3" t="s">
        <v>1050</v>
      </c>
    </row>
    <row r="117" spans="2:4" x14ac:dyDescent="0.3">
      <c r="B117" s="3">
        <f t="shared" si="10"/>
        <v>9</v>
      </c>
      <c r="C117" s="3">
        <v>5</v>
      </c>
      <c r="D117" s="3" t="s">
        <v>1051</v>
      </c>
    </row>
    <row r="118" spans="2:4" x14ac:dyDescent="0.3">
      <c r="B118" s="3">
        <f t="shared" si="10"/>
        <v>10</v>
      </c>
      <c r="C118" s="3">
        <v>21</v>
      </c>
      <c r="D118" s="3" t="s">
        <v>1052</v>
      </c>
    </row>
    <row r="119" spans="2:4" x14ac:dyDescent="0.3">
      <c r="B119" s="3">
        <f t="shared" si="10"/>
        <v>11</v>
      </c>
      <c r="C119" s="3">
        <v>1</v>
      </c>
      <c r="D119" s="3" t="s">
        <v>1053</v>
      </c>
    </row>
    <row r="120" spans="2:4" x14ac:dyDescent="0.3">
      <c r="B120" s="3">
        <f t="shared" si="10"/>
        <v>12</v>
      </c>
      <c r="C120" s="3">
        <v>3</v>
      </c>
      <c r="D120" s="3" t="s">
        <v>1054</v>
      </c>
    </row>
    <row r="121" spans="2:4" x14ac:dyDescent="0.3">
      <c r="B121" s="3">
        <f t="shared" si="10"/>
        <v>13</v>
      </c>
      <c r="C121" s="3">
        <v>12</v>
      </c>
      <c r="D121" s="3" t="s">
        <v>1055</v>
      </c>
    </row>
    <row r="122" spans="2:4" x14ac:dyDescent="0.3">
      <c r="B122" s="3">
        <f t="shared" si="10"/>
        <v>14</v>
      </c>
      <c r="C122" s="3">
        <v>13</v>
      </c>
      <c r="D122" s="3" t="s">
        <v>1056</v>
      </c>
    </row>
    <row r="123" spans="2:4" x14ac:dyDescent="0.3">
      <c r="B123" s="3">
        <f t="shared" si="10"/>
        <v>15</v>
      </c>
      <c r="C123" s="3">
        <v>14</v>
      </c>
      <c r="D123" s="3" t="s">
        <v>1057</v>
      </c>
    </row>
    <row r="124" spans="2:4" x14ac:dyDescent="0.3">
      <c r="B124" s="3">
        <f t="shared" si="10"/>
        <v>16</v>
      </c>
      <c r="C124" s="3">
        <v>10</v>
      </c>
      <c r="D124" s="3" t="s">
        <v>1058</v>
      </c>
    </row>
    <row r="125" spans="2:4" x14ac:dyDescent="0.3">
      <c r="B125" s="3">
        <f t="shared" si="10"/>
        <v>17</v>
      </c>
      <c r="C125" s="3">
        <v>8</v>
      </c>
      <c r="D125" s="3" t="s">
        <v>1059</v>
      </c>
    </row>
    <row r="126" spans="2:4" x14ac:dyDescent="0.3">
      <c r="B126" s="3">
        <f t="shared" si="10"/>
        <v>18</v>
      </c>
      <c r="C126" s="3">
        <v>11</v>
      </c>
      <c r="D126" s="3" t="s">
        <v>1060</v>
      </c>
    </row>
    <row r="127" spans="2:4" x14ac:dyDescent="0.3">
      <c r="B127" s="3">
        <f t="shared" si="10"/>
        <v>19</v>
      </c>
      <c r="C127" s="3">
        <v>19</v>
      </c>
      <c r="D127" s="3" t="s">
        <v>1061</v>
      </c>
    </row>
    <row r="128" spans="2:4" x14ac:dyDescent="0.3">
      <c r="B128" s="3">
        <f t="shared" si="10"/>
        <v>20</v>
      </c>
      <c r="C128" s="3">
        <v>17</v>
      </c>
      <c r="D128" s="3" t="s">
        <v>1062</v>
      </c>
    </row>
    <row r="129" spans="2:4" x14ac:dyDescent="0.3">
      <c r="B129" s="3">
        <f t="shared" si="10"/>
        <v>21</v>
      </c>
      <c r="C129" s="3">
        <v>88</v>
      </c>
      <c r="D129" s="3" t="s">
        <v>1063</v>
      </c>
    </row>
    <row r="130" spans="2:4" x14ac:dyDescent="0.3">
      <c r="B130" s="3">
        <f t="shared" si="10"/>
        <v>22</v>
      </c>
      <c r="C130" s="3">
        <v>15</v>
      </c>
      <c r="D130" s="3" t="s">
        <v>1064</v>
      </c>
    </row>
    <row r="131" spans="2:4" x14ac:dyDescent="0.3">
      <c r="B131" s="3">
        <f t="shared" si="10"/>
        <v>23</v>
      </c>
      <c r="C131" s="3">
        <v>89</v>
      </c>
      <c r="D131" s="3" t="s">
        <v>1065</v>
      </c>
    </row>
    <row r="132" spans="2:4" x14ac:dyDescent="0.3">
      <c r="B132" s="3">
        <f t="shared" si="10"/>
        <v>24</v>
      </c>
      <c r="D132" s="3"/>
    </row>
    <row r="133" spans="2:4" x14ac:dyDescent="0.3">
      <c r="B133" s="3">
        <f t="shared" si="10"/>
        <v>25</v>
      </c>
      <c r="D133" s="3"/>
    </row>
    <row r="134" spans="2:4" x14ac:dyDescent="0.3">
      <c r="B134" s="3">
        <f t="shared" si="10"/>
        <v>26</v>
      </c>
      <c r="D134" s="3"/>
    </row>
    <row r="135" spans="2:4" x14ac:dyDescent="0.3">
      <c r="B135" s="3">
        <f t="shared" si="10"/>
        <v>27</v>
      </c>
      <c r="D135" s="3"/>
    </row>
    <row r="136" spans="2:4" x14ac:dyDescent="0.3">
      <c r="B136" s="3">
        <f t="shared" si="10"/>
        <v>28</v>
      </c>
      <c r="D136" s="3"/>
    </row>
    <row r="137" spans="2:4" x14ac:dyDescent="0.3">
      <c r="B137" s="3">
        <f t="shared" si="10"/>
        <v>29</v>
      </c>
      <c r="D137" s="3"/>
    </row>
    <row r="138" spans="2:4" x14ac:dyDescent="0.3">
      <c r="B138" s="3">
        <f t="shared" si="10"/>
        <v>30</v>
      </c>
      <c r="D138" s="3"/>
    </row>
    <row r="139" spans="2:4" x14ac:dyDescent="0.3">
      <c r="B139" s="3">
        <f t="shared" si="10"/>
        <v>31</v>
      </c>
      <c r="D139" s="3"/>
    </row>
    <row r="140" spans="2:4" x14ac:dyDescent="0.3">
      <c r="B140" s="3">
        <f t="shared" si="10"/>
        <v>32</v>
      </c>
      <c r="D140" s="3"/>
    </row>
    <row r="141" spans="2:4" x14ac:dyDescent="0.3">
      <c r="B141" s="3">
        <f t="shared" si="10"/>
        <v>33</v>
      </c>
      <c r="D141" s="3"/>
    </row>
    <row r="142" spans="2:4" x14ac:dyDescent="0.3">
      <c r="B142" s="3">
        <f t="shared" si="10"/>
        <v>34</v>
      </c>
      <c r="D142" s="3"/>
    </row>
    <row r="143" spans="2:4" x14ac:dyDescent="0.3">
      <c r="B143" s="3">
        <f t="shared" si="10"/>
        <v>35</v>
      </c>
      <c r="D143" s="3"/>
    </row>
    <row r="144" spans="2:4" x14ac:dyDescent="0.3">
      <c r="B144" s="3">
        <f t="shared" si="10"/>
        <v>36</v>
      </c>
      <c r="D144" s="3"/>
    </row>
    <row r="145" spans="2:4" x14ac:dyDescent="0.3">
      <c r="B145" s="3">
        <f t="shared" si="10"/>
        <v>37</v>
      </c>
      <c r="D145" s="3"/>
    </row>
    <row r="146" spans="2:4" x14ac:dyDescent="0.3">
      <c r="B146" s="3">
        <f t="shared" si="10"/>
        <v>38</v>
      </c>
      <c r="D146" s="3"/>
    </row>
    <row r="147" spans="2:4" x14ac:dyDescent="0.3">
      <c r="B147" s="3">
        <f t="shared" si="10"/>
        <v>39</v>
      </c>
      <c r="D147" s="3"/>
    </row>
    <row r="148" spans="2:4" x14ac:dyDescent="0.3">
      <c r="B148" s="3">
        <f t="shared" si="10"/>
        <v>40</v>
      </c>
      <c r="D148" s="3"/>
    </row>
    <row r="149" spans="2:4" x14ac:dyDescent="0.3">
      <c r="B149" s="3">
        <f t="shared" si="10"/>
        <v>41</v>
      </c>
      <c r="D149" s="3"/>
    </row>
    <row r="150" spans="2:4" x14ac:dyDescent="0.3">
      <c r="B150" s="3">
        <f t="shared" si="10"/>
        <v>42</v>
      </c>
      <c r="D150" s="3"/>
    </row>
    <row r="151" spans="2:4" x14ac:dyDescent="0.3">
      <c r="B151" s="3">
        <f t="shared" si="10"/>
        <v>43</v>
      </c>
      <c r="D151" s="3"/>
    </row>
    <row r="152" spans="2:4" x14ac:dyDescent="0.3">
      <c r="B152" s="3">
        <f t="shared" si="10"/>
        <v>44</v>
      </c>
      <c r="D152" s="3"/>
    </row>
    <row r="153" spans="2:4" x14ac:dyDescent="0.3">
      <c r="B153" s="3">
        <f t="shared" si="10"/>
        <v>45</v>
      </c>
      <c r="D153" s="3"/>
    </row>
    <row r="154" spans="2:4" x14ac:dyDescent="0.3">
      <c r="B154" s="3">
        <f t="shared" si="10"/>
        <v>46</v>
      </c>
      <c r="D154" s="3"/>
    </row>
    <row r="155" spans="2:4" x14ac:dyDescent="0.3">
      <c r="B155" s="3">
        <f t="shared" si="10"/>
        <v>47</v>
      </c>
      <c r="D155" s="3"/>
    </row>
    <row r="156" spans="2:4" x14ac:dyDescent="0.3">
      <c r="B156" s="3">
        <f t="shared" si="10"/>
        <v>48</v>
      </c>
      <c r="D156" s="3"/>
    </row>
    <row r="157" spans="2:4" x14ac:dyDescent="0.3">
      <c r="B157" s="3">
        <f t="shared" si="10"/>
        <v>49</v>
      </c>
      <c r="D157" s="3"/>
    </row>
    <row r="158" spans="2:4" x14ac:dyDescent="0.3">
      <c r="B158" s="3">
        <f t="shared" si="10"/>
        <v>50</v>
      </c>
      <c r="D158" s="3"/>
    </row>
    <row r="159" spans="2:4" x14ac:dyDescent="0.3">
      <c r="B159" s="3">
        <f t="shared" si="10"/>
        <v>51</v>
      </c>
      <c r="D159" s="3"/>
    </row>
    <row r="160" spans="2:4" x14ac:dyDescent="0.3">
      <c r="B160" s="3">
        <f t="shared" si="10"/>
        <v>52</v>
      </c>
      <c r="D160" s="3"/>
    </row>
    <row r="161" spans="2:4" x14ac:dyDescent="0.3">
      <c r="B161" s="3">
        <f t="shared" si="10"/>
        <v>53</v>
      </c>
      <c r="D161" s="3"/>
    </row>
    <row r="162" spans="2:4" x14ac:dyDescent="0.3">
      <c r="B162" s="3">
        <f t="shared" si="10"/>
        <v>54</v>
      </c>
      <c r="D162" s="3"/>
    </row>
    <row r="163" spans="2:4" x14ac:dyDescent="0.3">
      <c r="B163" s="3">
        <f t="shared" si="10"/>
        <v>55</v>
      </c>
      <c r="D163" s="3"/>
    </row>
    <row r="164" spans="2:4" x14ac:dyDescent="0.3">
      <c r="B164" s="3">
        <f t="shared" si="10"/>
        <v>56</v>
      </c>
      <c r="D164" s="3"/>
    </row>
    <row r="165" spans="2:4" x14ac:dyDescent="0.3">
      <c r="B165" s="3">
        <f t="shared" si="10"/>
        <v>57</v>
      </c>
      <c r="D165" s="3"/>
    </row>
    <row r="166" spans="2:4" x14ac:dyDescent="0.3">
      <c r="B166" s="3">
        <f t="shared" si="10"/>
        <v>58</v>
      </c>
      <c r="D166" s="3"/>
    </row>
    <row r="167" spans="2:4" x14ac:dyDescent="0.3">
      <c r="B167" s="3">
        <f t="shared" si="10"/>
        <v>59</v>
      </c>
      <c r="D167" s="3"/>
    </row>
    <row r="168" spans="2:4" x14ac:dyDescent="0.3">
      <c r="B168" s="3">
        <f t="shared" si="10"/>
        <v>60</v>
      </c>
      <c r="D168" s="3"/>
    </row>
    <row r="169" spans="2:4" x14ac:dyDescent="0.3">
      <c r="B169" s="3">
        <f t="shared" si="10"/>
        <v>61</v>
      </c>
      <c r="D169" s="3"/>
    </row>
    <row r="170" spans="2:4" x14ac:dyDescent="0.3">
      <c r="B170" s="3">
        <f t="shared" si="10"/>
        <v>62</v>
      </c>
      <c r="D170" s="3"/>
    </row>
    <row r="171" spans="2:4" x14ac:dyDescent="0.3">
      <c r="B171" s="3">
        <f t="shared" si="10"/>
        <v>63</v>
      </c>
      <c r="D171" s="3"/>
    </row>
    <row r="172" spans="2:4" x14ac:dyDescent="0.3">
      <c r="B172" s="3">
        <f t="shared" si="10"/>
        <v>64</v>
      </c>
      <c r="D172" s="3"/>
    </row>
    <row r="173" spans="2:4" x14ac:dyDescent="0.3">
      <c r="B173" s="3">
        <f t="shared" si="10"/>
        <v>65</v>
      </c>
      <c r="D173" s="3"/>
    </row>
    <row r="174" spans="2:4" x14ac:dyDescent="0.3">
      <c r="B174" s="3">
        <f t="shared" si="10"/>
        <v>66</v>
      </c>
      <c r="D174" s="3"/>
    </row>
    <row r="175" spans="2:4" x14ac:dyDescent="0.3">
      <c r="B175" s="3">
        <f t="shared" ref="B175:B208" si="11">+B174+1</f>
        <v>67</v>
      </c>
      <c r="D175" s="3"/>
    </row>
    <row r="176" spans="2:4" x14ac:dyDescent="0.3">
      <c r="B176" s="3">
        <f t="shared" si="11"/>
        <v>68</v>
      </c>
      <c r="D176" s="3"/>
    </row>
    <row r="177" spans="2:4" x14ac:dyDescent="0.3">
      <c r="B177" s="3">
        <f t="shared" si="11"/>
        <v>69</v>
      </c>
      <c r="D177" s="3"/>
    </row>
    <row r="178" spans="2:4" x14ac:dyDescent="0.3">
      <c r="B178" s="3">
        <f t="shared" si="11"/>
        <v>70</v>
      </c>
      <c r="D178" s="3"/>
    </row>
    <row r="179" spans="2:4" x14ac:dyDescent="0.3">
      <c r="B179" s="3">
        <f t="shared" si="11"/>
        <v>71</v>
      </c>
      <c r="D179" s="3"/>
    </row>
    <row r="180" spans="2:4" x14ac:dyDescent="0.3">
      <c r="B180" s="3">
        <f t="shared" si="11"/>
        <v>72</v>
      </c>
      <c r="D180" s="3"/>
    </row>
    <row r="181" spans="2:4" x14ac:dyDescent="0.3">
      <c r="B181" s="3">
        <f t="shared" si="11"/>
        <v>73</v>
      </c>
      <c r="D181" s="3"/>
    </row>
    <row r="182" spans="2:4" x14ac:dyDescent="0.3">
      <c r="B182" s="3">
        <f t="shared" si="11"/>
        <v>74</v>
      </c>
      <c r="D182" s="3"/>
    </row>
    <row r="183" spans="2:4" x14ac:dyDescent="0.3">
      <c r="B183" s="3">
        <f t="shared" si="11"/>
        <v>75</v>
      </c>
      <c r="D183" s="3"/>
    </row>
    <row r="184" spans="2:4" x14ac:dyDescent="0.3">
      <c r="B184" s="3">
        <f t="shared" si="11"/>
        <v>76</v>
      </c>
      <c r="D184" s="3"/>
    </row>
    <row r="185" spans="2:4" x14ac:dyDescent="0.3">
      <c r="B185" s="3">
        <f t="shared" si="11"/>
        <v>77</v>
      </c>
      <c r="D185" s="3"/>
    </row>
    <row r="186" spans="2:4" x14ac:dyDescent="0.3">
      <c r="B186" s="3">
        <f t="shared" si="11"/>
        <v>78</v>
      </c>
      <c r="D186" s="3"/>
    </row>
    <row r="187" spans="2:4" x14ac:dyDescent="0.3">
      <c r="B187" s="3">
        <f t="shared" si="11"/>
        <v>79</v>
      </c>
      <c r="D187" s="3"/>
    </row>
    <row r="188" spans="2:4" x14ac:dyDescent="0.3">
      <c r="B188" s="3">
        <f t="shared" si="11"/>
        <v>80</v>
      </c>
      <c r="D188" s="3"/>
    </row>
    <row r="189" spans="2:4" x14ac:dyDescent="0.3">
      <c r="B189" s="3">
        <f t="shared" si="11"/>
        <v>81</v>
      </c>
      <c r="D189" s="3"/>
    </row>
    <row r="190" spans="2:4" x14ac:dyDescent="0.3">
      <c r="B190" s="3">
        <f t="shared" si="11"/>
        <v>82</v>
      </c>
      <c r="D190" s="3"/>
    </row>
    <row r="191" spans="2:4" x14ac:dyDescent="0.3">
      <c r="B191" s="3">
        <f t="shared" si="11"/>
        <v>83</v>
      </c>
      <c r="D191" s="3"/>
    </row>
    <row r="192" spans="2:4" x14ac:dyDescent="0.3">
      <c r="B192" s="3">
        <f t="shared" si="11"/>
        <v>84</v>
      </c>
      <c r="D192" s="3"/>
    </row>
    <row r="193" spans="2:4" x14ac:dyDescent="0.3">
      <c r="B193" s="3">
        <f t="shared" si="11"/>
        <v>85</v>
      </c>
      <c r="D193" s="3"/>
    </row>
    <row r="194" spans="2:4" x14ac:dyDescent="0.3">
      <c r="B194" s="3">
        <f t="shared" si="11"/>
        <v>86</v>
      </c>
      <c r="D194" s="3"/>
    </row>
    <row r="195" spans="2:4" x14ac:dyDescent="0.3">
      <c r="B195" s="3">
        <f t="shared" si="11"/>
        <v>87</v>
      </c>
      <c r="D195" s="3"/>
    </row>
    <row r="196" spans="2:4" x14ac:dyDescent="0.3">
      <c r="B196" s="3">
        <f t="shared" si="11"/>
        <v>88</v>
      </c>
      <c r="D196" s="3"/>
    </row>
    <row r="197" spans="2:4" x14ac:dyDescent="0.3">
      <c r="B197" s="3">
        <f t="shared" si="11"/>
        <v>89</v>
      </c>
      <c r="D197" s="3"/>
    </row>
    <row r="198" spans="2:4" x14ac:dyDescent="0.3">
      <c r="B198" s="3">
        <f t="shared" si="11"/>
        <v>90</v>
      </c>
      <c r="D198" s="3"/>
    </row>
    <row r="199" spans="2:4" x14ac:dyDescent="0.3">
      <c r="B199" s="3">
        <f t="shared" si="11"/>
        <v>91</v>
      </c>
      <c r="D199" s="3"/>
    </row>
    <row r="200" spans="2:4" x14ac:dyDescent="0.3">
      <c r="B200" s="3">
        <f t="shared" si="11"/>
        <v>92</v>
      </c>
      <c r="D200" s="3"/>
    </row>
    <row r="201" spans="2:4" x14ac:dyDescent="0.3">
      <c r="B201" s="3">
        <f t="shared" si="11"/>
        <v>93</v>
      </c>
      <c r="D201" s="3"/>
    </row>
    <row r="202" spans="2:4" x14ac:dyDescent="0.3">
      <c r="B202" s="3">
        <f t="shared" si="11"/>
        <v>94</v>
      </c>
      <c r="D202" s="3"/>
    </row>
    <row r="203" spans="2:4" x14ac:dyDescent="0.3">
      <c r="B203" s="3">
        <f t="shared" si="11"/>
        <v>95</v>
      </c>
      <c r="D203" s="3"/>
    </row>
    <row r="204" spans="2:4" x14ac:dyDescent="0.3">
      <c r="B204" s="3">
        <f t="shared" si="11"/>
        <v>96</v>
      </c>
      <c r="D204" s="3"/>
    </row>
    <row r="205" spans="2:4" x14ac:dyDescent="0.3">
      <c r="B205" s="3">
        <f t="shared" si="11"/>
        <v>97</v>
      </c>
      <c r="D205" s="3"/>
    </row>
    <row r="206" spans="2:4" x14ac:dyDescent="0.3">
      <c r="B206" s="3">
        <f t="shared" si="11"/>
        <v>98</v>
      </c>
      <c r="D206" s="3"/>
    </row>
    <row r="207" spans="2:4" x14ac:dyDescent="0.3">
      <c r="B207" s="3">
        <f t="shared" si="11"/>
        <v>99</v>
      </c>
      <c r="D207" s="3"/>
    </row>
    <row r="208" spans="2:4" x14ac:dyDescent="0.3">
      <c r="B208" s="3">
        <f t="shared" si="11"/>
        <v>100</v>
      </c>
      <c r="D208" s="3"/>
    </row>
  </sheetData>
  <mergeCells count="3">
    <mergeCell ref="B2:G2"/>
    <mergeCell ref="B106:D106"/>
    <mergeCell ref="B1:G1"/>
  </mergeCells>
  <pageMargins left="0.7" right="0.7" top="0.75" bottom="0.75" header="0.3" footer="0.3"/>
  <pageSetup paperSize="9" scale="81" fitToHeight="0" orientation="landscape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D1:E86"/>
  <sheetViews>
    <sheetView workbookViewId="0">
      <pane ySplit="1" topLeftCell="A2" activePane="bottomLeft" state="frozen"/>
      <selection pane="bottomLeft" activeCell="J10" sqref="J10"/>
    </sheetView>
  </sheetViews>
  <sheetFormatPr defaultRowHeight="14.4" x14ac:dyDescent="0.3"/>
  <sheetData>
    <row r="1" spans="4:5" x14ac:dyDescent="0.3">
      <c r="D1" s="12" t="s">
        <v>214</v>
      </c>
      <c r="E1" s="12" t="s">
        <v>213</v>
      </c>
    </row>
    <row r="2" spans="4:5" x14ac:dyDescent="0.3">
      <c r="D2" s="1">
        <v>490</v>
      </c>
      <c r="E2" t="s">
        <v>1032</v>
      </c>
    </row>
    <row r="3" spans="4:5" x14ac:dyDescent="0.3">
      <c r="D3" s="1">
        <v>480</v>
      </c>
      <c r="E3" t="s">
        <v>1032</v>
      </c>
    </row>
    <row r="4" spans="4:5" x14ac:dyDescent="0.3">
      <c r="D4" s="1">
        <v>522</v>
      </c>
      <c r="E4" t="s">
        <v>1032</v>
      </c>
    </row>
    <row r="5" spans="4:5" x14ac:dyDescent="0.3">
      <c r="D5" s="1">
        <v>311</v>
      </c>
      <c r="E5" t="s">
        <v>1031</v>
      </c>
    </row>
    <row r="6" spans="4:5" x14ac:dyDescent="0.3">
      <c r="D6" s="1">
        <v>307</v>
      </c>
      <c r="E6" t="s">
        <v>1031</v>
      </c>
    </row>
    <row r="7" spans="4:5" x14ac:dyDescent="0.3">
      <c r="D7" s="1">
        <v>308</v>
      </c>
      <c r="E7" t="s">
        <v>1031</v>
      </c>
    </row>
    <row r="8" spans="4:5" x14ac:dyDescent="0.3">
      <c r="D8" s="1">
        <v>510</v>
      </c>
      <c r="E8" t="s">
        <v>1032</v>
      </c>
    </row>
    <row r="9" spans="4:5" x14ac:dyDescent="0.3">
      <c r="D9" s="1">
        <v>479</v>
      </c>
      <c r="E9" t="s">
        <v>1032</v>
      </c>
    </row>
    <row r="10" spans="4:5" x14ac:dyDescent="0.3">
      <c r="D10" s="1">
        <v>506</v>
      </c>
      <c r="E10" t="s">
        <v>1032</v>
      </c>
    </row>
    <row r="11" spans="4:5" x14ac:dyDescent="0.3">
      <c r="D11" s="1">
        <v>507</v>
      </c>
      <c r="E11" t="s">
        <v>1032</v>
      </c>
    </row>
    <row r="12" spans="4:5" x14ac:dyDescent="0.3">
      <c r="D12" s="1">
        <v>508</v>
      </c>
      <c r="E12" t="s">
        <v>1032</v>
      </c>
    </row>
    <row r="13" spans="4:5" x14ac:dyDescent="0.3">
      <c r="D13" s="1">
        <v>509</v>
      </c>
      <c r="E13" t="s">
        <v>1032</v>
      </c>
    </row>
    <row r="14" spans="4:5" x14ac:dyDescent="0.3">
      <c r="D14" s="1">
        <v>511</v>
      </c>
      <c r="E14" t="s">
        <v>1032</v>
      </c>
    </row>
    <row r="15" spans="4:5" x14ac:dyDescent="0.3">
      <c r="D15" s="1">
        <v>512</v>
      </c>
      <c r="E15" t="s">
        <v>1032</v>
      </c>
    </row>
    <row r="16" spans="4:5" x14ac:dyDescent="0.3">
      <c r="D16" s="1">
        <v>483</v>
      </c>
      <c r="E16" t="s">
        <v>1032</v>
      </c>
    </row>
    <row r="17" spans="4:5" x14ac:dyDescent="0.3">
      <c r="D17" s="1">
        <v>491</v>
      </c>
      <c r="E17" t="s">
        <v>1032</v>
      </c>
    </row>
    <row r="18" spans="4:5" x14ac:dyDescent="0.3">
      <c r="D18" s="1">
        <v>493</v>
      </c>
      <c r="E18" t="s">
        <v>1032</v>
      </c>
    </row>
    <row r="19" spans="4:5" x14ac:dyDescent="0.3">
      <c r="D19" s="1">
        <v>532</v>
      </c>
      <c r="E19" t="s">
        <v>1032</v>
      </c>
    </row>
    <row r="20" spans="4:5" x14ac:dyDescent="0.3">
      <c r="D20" s="1">
        <v>535</v>
      </c>
      <c r="E20" t="s">
        <v>1032</v>
      </c>
    </row>
    <row r="21" spans="4:5" x14ac:dyDescent="0.3">
      <c r="D21" s="1">
        <v>494</v>
      </c>
      <c r="E21" t="s">
        <v>1032</v>
      </c>
    </row>
    <row r="22" spans="4:5" x14ac:dyDescent="0.3">
      <c r="D22" s="1">
        <v>469</v>
      </c>
      <c r="E22" t="s">
        <v>1032</v>
      </c>
    </row>
    <row r="23" spans="4:5" x14ac:dyDescent="0.3">
      <c r="D23" s="1">
        <v>539</v>
      </c>
      <c r="E23" t="s">
        <v>1032</v>
      </c>
    </row>
    <row r="24" spans="4:5" x14ac:dyDescent="0.3">
      <c r="D24" s="1">
        <v>528</v>
      </c>
      <c r="E24" t="s">
        <v>1032</v>
      </c>
    </row>
    <row r="25" spans="4:5" x14ac:dyDescent="0.3">
      <c r="D25" s="1">
        <v>465</v>
      </c>
      <c r="E25" t="s">
        <v>1032</v>
      </c>
    </row>
    <row r="26" spans="4:5" x14ac:dyDescent="0.3">
      <c r="D26" s="1">
        <v>518</v>
      </c>
      <c r="E26" t="s">
        <v>1032</v>
      </c>
    </row>
    <row r="27" spans="4:5" x14ac:dyDescent="0.3">
      <c r="D27" s="1">
        <v>486</v>
      </c>
      <c r="E27" t="s">
        <v>1032</v>
      </c>
    </row>
    <row r="28" spans="4:5" x14ac:dyDescent="0.3">
      <c r="D28" s="1">
        <v>516</v>
      </c>
      <c r="E28" t="s">
        <v>1032</v>
      </c>
    </row>
    <row r="29" spans="4:5" x14ac:dyDescent="0.3">
      <c r="D29" s="1">
        <v>485</v>
      </c>
      <c r="E29" t="s">
        <v>1032</v>
      </c>
    </row>
    <row r="30" spans="4:5" x14ac:dyDescent="0.3">
      <c r="D30" s="1">
        <v>487</v>
      </c>
      <c r="E30" t="s">
        <v>1032</v>
      </c>
    </row>
    <row r="31" spans="4:5" x14ac:dyDescent="0.3">
      <c r="D31" s="1">
        <v>488</v>
      </c>
      <c r="E31" t="s">
        <v>1032</v>
      </c>
    </row>
    <row r="32" spans="4:5" x14ac:dyDescent="0.3">
      <c r="D32" s="1">
        <v>496</v>
      </c>
      <c r="E32" t="s">
        <v>1032</v>
      </c>
    </row>
    <row r="33" spans="4:5" x14ac:dyDescent="0.3">
      <c r="D33" s="1">
        <v>525</v>
      </c>
      <c r="E33" t="s">
        <v>1032</v>
      </c>
    </row>
    <row r="34" spans="4:5" x14ac:dyDescent="0.3">
      <c r="D34" s="1">
        <v>474</v>
      </c>
      <c r="E34" t="s">
        <v>1032</v>
      </c>
    </row>
    <row r="35" spans="4:5" x14ac:dyDescent="0.3">
      <c r="D35" s="1">
        <v>475</v>
      </c>
      <c r="E35" t="s">
        <v>1032</v>
      </c>
    </row>
    <row r="36" spans="4:5" x14ac:dyDescent="0.3">
      <c r="D36" s="1">
        <v>500</v>
      </c>
      <c r="E36" t="s">
        <v>1032</v>
      </c>
    </row>
    <row r="37" spans="4:5" x14ac:dyDescent="0.3">
      <c r="D37" s="1">
        <v>530</v>
      </c>
      <c r="E37" t="s">
        <v>1032</v>
      </c>
    </row>
    <row r="38" spans="4:5" x14ac:dyDescent="0.3">
      <c r="D38" s="1">
        <v>315</v>
      </c>
      <c r="E38" t="s">
        <v>1032</v>
      </c>
    </row>
    <row r="39" spans="4:5" x14ac:dyDescent="0.3">
      <c r="D39" s="1">
        <v>489</v>
      </c>
      <c r="E39" t="s">
        <v>1032</v>
      </c>
    </row>
    <row r="40" spans="4:5" x14ac:dyDescent="0.3">
      <c r="D40" s="1">
        <v>527</v>
      </c>
      <c r="E40" t="s">
        <v>1032</v>
      </c>
    </row>
    <row r="41" spans="4:5" x14ac:dyDescent="0.3">
      <c r="D41" s="1">
        <v>538</v>
      </c>
      <c r="E41" t="s">
        <v>1032</v>
      </c>
    </row>
    <row r="42" spans="4:5" x14ac:dyDescent="0.3">
      <c r="D42" s="1">
        <v>499</v>
      </c>
      <c r="E42" t="s">
        <v>1032</v>
      </c>
    </row>
    <row r="43" spans="4:5" x14ac:dyDescent="0.3">
      <c r="D43" s="1">
        <v>497</v>
      </c>
      <c r="E43" t="s">
        <v>1032</v>
      </c>
    </row>
    <row r="44" spans="4:5" x14ac:dyDescent="0.3">
      <c r="D44" s="1">
        <v>470</v>
      </c>
      <c r="E44" t="s">
        <v>1032</v>
      </c>
    </row>
    <row r="45" spans="4:5" x14ac:dyDescent="0.3">
      <c r="D45" s="1">
        <v>492</v>
      </c>
      <c r="E45" t="s">
        <v>1032</v>
      </c>
    </row>
    <row r="46" spans="4:5" x14ac:dyDescent="0.3">
      <c r="D46" s="1">
        <v>514</v>
      </c>
      <c r="E46" t="s">
        <v>1032</v>
      </c>
    </row>
    <row r="47" spans="4:5" x14ac:dyDescent="0.3">
      <c r="D47" s="1">
        <v>533</v>
      </c>
      <c r="E47" t="s">
        <v>1032</v>
      </c>
    </row>
    <row r="48" spans="4:5" x14ac:dyDescent="0.3">
      <c r="D48" s="1">
        <v>467</v>
      </c>
      <c r="E48" t="s">
        <v>1032</v>
      </c>
    </row>
    <row r="49" spans="4:5" x14ac:dyDescent="0.3">
      <c r="D49" s="1">
        <v>505</v>
      </c>
      <c r="E49" t="s">
        <v>1032</v>
      </c>
    </row>
    <row r="50" spans="4:5" x14ac:dyDescent="0.3">
      <c r="D50" s="1">
        <v>521</v>
      </c>
      <c r="E50" t="s">
        <v>1032</v>
      </c>
    </row>
    <row r="51" spans="4:5" x14ac:dyDescent="0.3">
      <c r="D51" s="1">
        <v>466</v>
      </c>
      <c r="E51" t="s">
        <v>1032</v>
      </c>
    </row>
    <row r="52" spans="4:5" x14ac:dyDescent="0.3">
      <c r="D52" s="1">
        <v>502</v>
      </c>
      <c r="E52" t="s">
        <v>1032</v>
      </c>
    </row>
    <row r="53" spans="4:5" x14ac:dyDescent="0.3">
      <c r="D53" s="1">
        <v>519</v>
      </c>
      <c r="E53" t="s">
        <v>1032</v>
      </c>
    </row>
    <row r="54" spans="4:5" x14ac:dyDescent="0.3">
      <c r="D54" s="1">
        <v>526</v>
      </c>
      <c r="E54" t="s">
        <v>1032</v>
      </c>
    </row>
    <row r="55" spans="4:5" x14ac:dyDescent="0.3">
      <c r="D55" s="1">
        <v>529</v>
      </c>
      <c r="E55" t="s">
        <v>1032</v>
      </c>
    </row>
    <row r="56" spans="4:5" x14ac:dyDescent="0.3">
      <c r="D56" s="1">
        <v>531</v>
      </c>
      <c r="E56" t="s">
        <v>1032</v>
      </c>
    </row>
    <row r="57" spans="4:5" x14ac:dyDescent="0.3">
      <c r="D57" s="1">
        <v>537</v>
      </c>
      <c r="E57" t="s">
        <v>1032</v>
      </c>
    </row>
    <row r="58" spans="4:5" x14ac:dyDescent="0.3">
      <c r="D58" s="1">
        <v>517</v>
      </c>
      <c r="E58" t="s">
        <v>1032</v>
      </c>
    </row>
    <row r="59" spans="4:5" x14ac:dyDescent="0.3">
      <c r="D59" s="1">
        <v>534</v>
      </c>
      <c r="E59" t="s">
        <v>1032</v>
      </c>
    </row>
    <row r="60" spans="4:5" x14ac:dyDescent="0.3">
      <c r="D60" s="1">
        <v>310</v>
      </c>
      <c r="E60" t="s">
        <v>1031</v>
      </c>
    </row>
    <row r="61" spans="4:5" x14ac:dyDescent="0.3">
      <c r="D61" s="1">
        <v>495</v>
      </c>
      <c r="E61" t="s">
        <v>1032</v>
      </c>
    </row>
    <row r="62" spans="4:5" x14ac:dyDescent="0.3">
      <c r="D62" s="1">
        <v>468</v>
      </c>
      <c r="E62" t="s">
        <v>1032</v>
      </c>
    </row>
    <row r="63" spans="4:5" x14ac:dyDescent="0.3">
      <c r="D63" s="1">
        <v>484</v>
      </c>
      <c r="E63" t="s">
        <v>1032</v>
      </c>
    </row>
    <row r="64" spans="4:5" x14ac:dyDescent="0.3">
      <c r="D64" s="1">
        <v>498</v>
      </c>
      <c r="E64" t="s">
        <v>1032</v>
      </c>
    </row>
    <row r="65" spans="4:5" x14ac:dyDescent="0.3">
      <c r="D65" s="1">
        <v>305</v>
      </c>
      <c r="E65" t="s">
        <v>1031</v>
      </c>
    </row>
    <row r="66" spans="4:5" x14ac:dyDescent="0.3">
      <c r="D66" s="1">
        <v>501</v>
      </c>
      <c r="E66" t="s">
        <v>1032</v>
      </c>
    </row>
    <row r="67" spans="4:5" x14ac:dyDescent="0.3">
      <c r="D67" s="1">
        <v>503</v>
      </c>
      <c r="E67" t="s">
        <v>1032</v>
      </c>
    </row>
    <row r="68" spans="4:5" x14ac:dyDescent="0.3">
      <c r="D68" s="1">
        <v>513</v>
      </c>
      <c r="E68" t="s">
        <v>1032</v>
      </c>
    </row>
    <row r="69" spans="4:5" x14ac:dyDescent="0.3">
      <c r="D69" s="1">
        <v>515</v>
      </c>
      <c r="E69" t="s">
        <v>1032</v>
      </c>
    </row>
    <row r="70" spans="4:5" x14ac:dyDescent="0.3">
      <c r="D70" s="1">
        <v>312</v>
      </c>
      <c r="E70" t="s">
        <v>1031</v>
      </c>
    </row>
    <row r="71" spans="4:5" x14ac:dyDescent="0.3">
      <c r="D71" s="1">
        <v>536</v>
      </c>
      <c r="E71" t="s">
        <v>1032</v>
      </c>
    </row>
    <row r="72" spans="4:5" x14ac:dyDescent="0.3">
      <c r="D72" s="1">
        <v>482</v>
      </c>
      <c r="E72" t="s">
        <v>1032</v>
      </c>
    </row>
    <row r="73" spans="4:5" x14ac:dyDescent="0.3">
      <c r="D73" s="1">
        <v>309</v>
      </c>
      <c r="E73" t="s">
        <v>1031</v>
      </c>
    </row>
    <row r="74" spans="4:5" x14ac:dyDescent="0.3">
      <c r="D74" s="1">
        <v>504</v>
      </c>
      <c r="E74" t="s">
        <v>1032</v>
      </c>
    </row>
    <row r="75" spans="4:5" x14ac:dyDescent="0.3">
      <c r="D75" s="1">
        <v>473</v>
      </c>
      <c r="E75" t="s">
        <v>1032</v>
      </c>
    </row>
    <row r="76" spans="4:5" x14ac:dyDescent="0.3">
      <c r="D76" s="1">
        <v>471</v>
      </c>
      <c r="E76" t="s">
        <v>1032</v>
      </c>
    </row>
    <row r="77" spans="4:5" x14ac:dyDescent="0.3">
      <c r="D77" s="1">
        <v>472</v>
      </c>
      <c r="E77" t="s">
        <v>1032</v>
      </c>
    </row>
    <row r="78" spans="4:5" x14ac:dyDescent="0.3">
      <c r="D78" s="1">
        <v>476</v>
      </c>
      <c r="E78" t="s">
        <v>1032</v>
      </c>
    </row>
    <row r="79" spans="4:5" x14ac:dyDescent="0.3">
      <c r="D79" s="1">
        <v>477</v>
      </c>
      <c r="E79" t="s">
        <v>1032</v>
      </c>
    </row>
    <row r="80" spans="4:5" x14ac:dyDescent="0.3">
      <c r="D80" s="1">
        <v>478</v>
      </c>
      <c r="E80" t="s">
        <v>1032</v>
      </c>
    </row>
    <row r="81" spans="4:5" x14ac:dyDescent="0.3">
      <c r="D81" s="1">
        <v>481</v>
      </c>
      <c r="E81" t="s">
        <v>1032</v>
      </c>
    </row>
    <row r="82" spans="4:5" x14ac:dyDescent="0.3">
      <c r="D82" s="1">
        <v>524</v>
      </c>
      <c r="E82" t="s">
        <v>1032</v>
      </c>
    </row>
    <row r="83" spans="4:5" x14ac:dyDescent="0.3">
      <c r="D83" s="1">
        <v>523</v>
      </c>
      <c r="E83" t="s">
        <v>1032</v>
      </c>
    </row>
    <row r="84" spans="4:5" x14ac:dyDescent="0.3">
      <c r="D84" s="1">
        <v>464</v>
      </c>
      <c r="E84" t="s">
        <v>1032</v>
      </c>
    </row>
    <row r="85" spans="4:5" x14ac:dyDescent="0.3">
      <c r="D85" s="1">
        <v>520</v>
      </c>
      <c r="E85" t="s">
        <v>1032</v>
      </c>
    </row>
    <row r="86" spans="4:5" x14ac:dyDescent="0.3">
      <c r="D86" s="1">
        <v>306</v>
      </c>
      <c r="E86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M208"/>
  <sheetViews>
    <sheetView workbookViewId="0">
      <pane ySplit="3" topLeftCell="A12" activePane="bottomLeft" state="frozen"/>
      <selection activeCell="N2" sqref="N2"/>
      <selection pane="bottomLeft" activeCell="A32" sqref="A32"/>
    </sheetView>
  </sheetViews>
  <sheetFormatPr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style="3" customWidth="1"/>
    <col min="5" max="5" width="15.109375" bestFit="1" customWidth="1"/>
    <col min="6" max="6" width="14.33203125" bestFit="1" customWidth="1"/>
    <col min="7" max="7" width="6.6640625" customWidth="1"/>
    <col min="8" max="8" width="5.5546875" hidden="1" customWidth="1"/>
    <col min="9" max="9" width="5.5546875" style="3" hidden="1" customWidth="1"/>
    <col min="10" max="10" width="3.109375" hidden="1" customWidth="1"/>
    <col min="11" max="11" width="9.109375" hidden="1" customWidth="1"/>
    <col min="14" max="39" width="6.6640625" customWidth="1"/>
  </cols>
  <sheetData>
    <row r="1" spans="1:39" ht="30.75" customHeight="1" x14ac:dyDescent="0.3">
      <c r="B1" s="73" t="s">
        <v>1017</v>
      </c>
      <c r="C1" s="73"/>
      <c r="D1" s="73"/>
      <c r="E1" s="73"/>
      <c r="F1" s="73"/>
      <c r="G1" s="73"/>
      <c r="H1" s="49"/>
      <c r="I1" s="24"/>
      <c r="J1" s="24"/>
      <c r="N1" s="45" t="s">
        <v>1015</v>
      </c>
    </row>
    <row r="2" spans="1:39" ht="15.75" customHeight="1" x14ac:dyDescent="0.3">
      <c r="B2" s="70" t="s">
        <v>35</v>
      </c>
      <c r="C2" s="70"/>
      <c r="D2" s="70"/>
      <c r="E2" s="70"/>
      <c r="F2" s="70"/>
      <c r="G2" s="70"/>
      <c r="H2" s="11"/>
      <c r="I2" s="11"/>
      <c r="J2" s="12"/>
      <c r="N2" s="45"/>
    </row>
    <row r="3" spans="1:39" x14ac:dyDescent="0.3">
      <c r="A3" s="25" t="s">
        <v>481</v>
      </c>
      <c r="B3" s="11" t="s">
        <v>212</v>
      </c>
      <c r="C3" s="11" t="s">
        <v>214</v>
      </c>
      <c r="D3" s="11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11" t="s">
        <v>215</v>
      </c>
      <c r="K3" s="11" t="s">
        <v>564</v>
      </c>
      <c r="M3" s="64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7"/>
      <c r="AI3" s="67"/>
      <c r="AJ3" s="67"/>
      <c r="AK3" s="67"/>
      <c r="AL3" s="67"/>
      <c r="AM3" s="67"/>
    </row>
    <row r="4" spans="1:39" x14ac:dyDescent="0.3">
      <c r="A4" t="str">
        <f>+K4</f>
        <v>HY  1</v>
      </c>
      <c r="B4" s="3">
        <v>1</v>
      </c>
      <c r="C4" s="3">
        <v>28</v>
      </c>
      <c r="D4" s="27" t="s">
        <v>1066</v>
      </c>
      <c r="E4" s="1" t="str">
        <f>+VLOOKUP($C4,MasterData!$B$4:$K$1003,2,"false")</f>
        <v>Isabella</v>
      </c>
      <c r="F4" s="1" t="str">
        <f>+VLOOKUP($C4,MasterData!$B$4:$K$1003,3,"false")</f>
        <v>Buchanan</v>
      </c>
      <c r="G4" s="1" t="str">
        <f>+VLOOKUP($C4,MasterData!$B$4:$K$1003,4,"false")</f>
        <v>HY</v>
      </c>
      <c r="H4" s="1" t="str">
        <f>+VLOOKUP($C4,MasterData!$B$4:$K$1003,5,"false")</f>
        <v>U11</v>
      </c>
      <c r="I4" s="3" t="str">
        <f>+VLOOKUP($C4,MasterData!$B$4:$K$1003,6,"false")</f>
        <v>F</v>
      </c>
      <c r="J4" s="31" t="str">
        <f>TEXT(SUMPRODUCT(--(G4=$G$4:$G$598),--(B4&gt;$B$4:$B$598))+1,0)</f>
        <v>1</v>
      </c>
      <c r="K4" s="1" t="str">
        <f>+G4&amp;"  "&amp;J4</f>
        <v>HY  1</v>
      </c>
      <c r="M4" s="64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x14ac:dyDescent="0.3">
      <c r="A5" t="str">
        <f t="shared" ref="A5:A29" si="0">+K5</f>
        <v>B&amp;H  1</v>
      </c>
      <c r="B5" s="3">
        <f>+B4+1</f>
        <v>2</v>
      </c>
      <c r="C5" s="3">
        <v>41</v>
      </c>
      <c r="D5" s="27" t="s">
        <v>1050</v>
      </c>
      <c r="E5" s="1" t="str">
        <f>+VLOOKUP($C5,MasterData!$B$4:$K$1003,2,"false")</f>
        <v>Seren</v>
      </c>
      <c r="F5" s="1" t="str">
        <f>+VLOOKUP($C5,MasterData!$B$4:$K$1003,3,"false")</f>
        <v>Rowe</v>
      </c>
      <c r="G5" s="1" t="str">
        <f>+VLOOKUP($C5,MasterData!$B$4:$K$1003,4,"false")</f>
        <v>B&amp;H</v>
      </c>
      <c r="H5" s="1" t="str">
        <f>+VLOOKUP($C5,MasterData!$B$4:$K$1003,5,"false")</f>
        <v>U11</v>
      </c>
      <c r="I5" s="3" t="str">
        <f>+VLOOKUP($C5,MasterData!$B$4:$K$1003,6,"false")</f>
        <v>F</v>
      </c>
      <c r="J5" s="31" t="str">
        <f t="shared" ref="J5:J20" si="1">TEXT(SUMPRODUCT(--(G5=$G$4:$G$598),--(B5&gt;$B$4:$B$598))+1,0)</f>
        <v>1</v>
      </c>
      <c r="K5" s="1" t="str">
        <f t="shared" ref="K5:K20" si="2">+G5&amp;"  "&amp;J5</f>
        <v>B&amp;H  1</v>
      </c>
      <c r="M5" s="64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x14ac:dyDescent="0.3">
      <c r="A6" t="str">
        <f t="shared" si="0"/>
        <v>CRA  1</v>
      </c>
      <c r="B6" s="3">
        <f t="shared" ref="B6:B29" si="3">+B5+1</f>
        <v>3</v>
      </c>
      <c r="C6" s="3">
        <v>33</v>
      </c>
      <c r="D6" s="27" t="s">
        <v>1067</v>
      </c>
      <c r="E6" s="1" t="str">
        <f>+VLOOKUP($C6,MasterData!$B$4:$K$1003,2,"false")</f>
        <v>Amelie</v>
      </c>
      <c r="F6" s="1" t="str">
        <f>+VLOOKUP($C6,MasterData!$B$4:$K$1003,3,"false")</f>
        <v>Whitehouse</v>
      </c>
      <c r="G6" s="1" t="str">
        <f>+VLOOKUP($C6,MasterData!$B$4:$K$1003,4,"false")</f>
        <v>CRA</v>
      </c>
      <c r="H6" s="1" t="str">
        <f>+VLOOKUP($C6,MasterData!$B$4:$K$1003,5,"false")</f>
        <v>U11</v>
      </c>
      <c r="I6" s="3" t="str">
        <f>+VLOOKUP($C6,MasterData!$B$4:$K$1003,6,"false")</f>
        <v>F</v>
      </c>
      <c r="J6" s="31" t="str">
        <f t="shared" si="1"/>
        <v>1</v>
      </c>
      <c r="K6" s="1" t="str">
        <f t="shared" si="2"/>
        <v>CRA  1</v>
      </c>
      <c r="M6" s="64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 x14ac:dyDescent="0.3">
      <c r="A7" t="str">
        <f t="shared" si="0"/>
        <v>B&amp;H  2</v>
      </c>
      <c r="B7" s="3">
        <f t="shared" si="3"/>
        <v>4</v>
      </c>
      <c r="C7" s="3">
        <v>42</v>
      </c>
      <c r="D7" s="27" t="s">
        <v>1068</v>
      </c>
      <c r="E7" s="1" t="str">
        <f>+VLOOKUP($C7,MasterData!$B$4:$K$1003,2,"false")</f>
        <v>Skye</v>
      </c>
      <c r="F7" s="1" t="str">
        <f>+VLOOKUP($C7,MasterData!$B$4:$K$1003,3,"false")</f>
        <v>Widdows</v>
      </c>
      <c r="G7" s="1" t="str">
        <f>+VLOOKUP($C7,MasterData!$B$4:$K$1003,4,"false")</f>
        <v>B&amp;H</v>
      </c>
      <c r="H7" s="1" t="str">
        <f>+VLOOKUP($C7,MasterData!$B$4:$K$1003,5,"false")</f>
        <v>U11</v>
      </c>
      <c r="I7" s="3" t="str">
        <f>+VLOOKUP($C7,MasterData!$B$4:$K$1003,6,"false")</f>
        <v>F</v>
      </c>
      <c r="J7" s="31" t="str">
        <f t="shared" si="1"/>
        <v>2</v>
      </c>
      <c r="K7" s="1" t="str">
        <f t="shared" si="2"/>
        <v>B&amp;H  2</v>
      </c>
      <c r="M7" s="64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x14ac:dyDescent="0.3">
      <c r="A8" t="str">
        <f t="shared" si="0"/>
        <v>CRA  2</v>
      </c>
      <c r="B8" s="3">
        <f t="shared" si="3"/>
        <v>5</v>
      </c>
      <c r="C8" s="3">
        <v>32</v>
      </c>
      <c r="D8" s="27" t="s">
        <v>1069</v>
      </c>
      <c r="E8" s="1" t="str">
        <f>+VLOOKUP($C8,MasterData!$B$4:$K$1003,2,"false")</f>
        <v>Sophie</v>
      </c>
      <c r="F8" s="1" t="str">
        <f>+VLOOKUP($C8,MasterData!$B$4:$K$1003,3,"false")</f>
        <v>Shaw</v>
      </c>
      <c r="G8" s="1" t="str">
        <f>+VLOOKUP($C8,MasterData!$B$4:$K$1003,4,"false")</f>
        <v>CRA</v>
      </c>
      <c r="H8" s="1" t="str">
        <f>+VLOOKUP($C8,MasterData!$B$4:$K$1003,5,"false")</f>
        <v>U11</v>
      </c>
      <c r="I8" s="3" t="str">
        <f>+VLOOKUP($C8,MasterData!$B$4:$K$1003,6,"false")</f>
        <v>F</v>
      </c>
      <c r="J8" s="31" t="str">
        <f t="shared" si="1"/>
        <v>2</v>
      </c>
      <c r="K8" s="1" t="str">
        <f t="shared" si="2"/>
        <v>CRA  2</v>
      </c>
      <c r="M8" s="64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x14ac:dyDescent="0.3">
      <c r="A9" t="str">
        <f t="shared" si="0"/>
        <v>HY  2</v>
      </c>
      <c r="B9" s="3">
        <f t="shared" si="3"/>
        <v>6</v>
      </c>
      <c r="C9" s="3">
        <v>27</v>
      </c>
      <c r="D9" s="27" t="s">
        <v>1070</v>
      </c>
      <c r="E9" s="1" t="str">
        <f>+VLOOKUP($C9,MasterData!$B$4:$K$1003,2,"false")</f>
        <v>Florence</v>
      </c>
      <c r="F9" s="1" t="str">
        <f>+VLOOKUP($C9,MasterData!$B$4:$K$1003,3,"false")</f>
        <v>Tewkesbury</v>
      </c>
      <c r="G9" s="1" t="str">
        <f>+VLOOKUP($C9,MasterData!$B$4:$K$1003,4,"false")</f>
        <v>HY</v>
      </c>
      <c r="H9" s="1" t="str">
        <f>+VLOOKUP($C9,MasterData!$B$4:$K$1003,5,"false")</f>
        <v>U11</v>
      </c>
      <c r="I9" s="3" t="str">
        <f>+VLOOKUP($C9,MasterData!$B$4:$K$1003,6,"false")</f>
        <v>F</v>
      </c>
      <c r="J9" s="31" t="str">
        <f t="shared" si="1"/>
        <v>2</v>
      </c>
      <c r="K9" s="1" t="str">
        <f t="shared" si="2"/>
        <v>HY  2</v>
      </c>
      <c r="M9" s="64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x14ac:dyDescent="0.3">
      <c r="A10" t="str">
        <f t="shared" si="0"/>
        <v>HY  3</v>
      </c>
      <c r="B10" s="3">
        <f t="shared" si="3"/>
        <v>7</v>
      </c>
      <c r="C10" s="3">
        <v>39</v>
      </c>
      <c r="D10" s="27" t="s">
        <v>1071</v>
      </c>
      <c r="E10" s="1" t="str">
        <f>+VLOOKUP($C10,MasterData!$B$4:$K$1003,2,"false")</f>
        <v>Antalia</v>
      </c>
      <c r="F10" s="1" t="str">
        <f>+VLOOKUP($C10,MasterData!$B$4:$K$1003,3,"false")</f>
        <v>Cole</v>
      </c>
      <c r="G10" s="1" t="str">
        <f>+VLOOKUP($C10,MasterData!$B$4:$K$1003,4,"false")</f>
        <v>HY</v>
      </c>
      <c r="H10" s="1" t="str">
        <f>+VLOOKUP($C10,MasterData!$B$4:$K$1003,5,"false")</f>
        <v>U11</v>
      </c>
      <c r="I10" s="3" t="str">
        <f>+VLOOKUP($C10,MasterData!$B$4:$K$1003,6,"false")</f>
        <v>F</v>
      </c>
      <c r="J10" s="31" t="str">
        <f t="shared" si="1"/>
        <v>3</v>
      </c>
      <c r="K10" s="1" t="str">
        <f t="shared" si="2"/>
        <v>HY  3</v>
      </c>
      <c r="M10" s="65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</row>
    <row r="11" spans="1:39" x14ac:dyDescent="0.3">
      <c r="A11" t="str">
        <f t="shared" si="0"/>
        <v>HY  4</v>
      </c>
      <c r="B11" s="3">
        <f t="shared" si="3"/>
        <v>8</v>
      </c>
      <c r="C11" s="3">
        <v>45</v>
      </c>
      <c r="D11" s="27" t="s">
        <v>1072</v>
      </c>
      <c r="E11" s="1" t="str">
        <f>+VLOOKUP($C11,MasterData!$B$4:$K$1003,2,"false")</f>
        <v>Olivia</v>
      </c>
      <c r="F11" s="1" t="str">
        <f>+VLOOKUP($C11,MasterData!$B$4:$K$1003,3,"false")</f>
        <v>Collins</v>
      </c>
      <c r="G11" s="1" t="str">
        <f>+VLOOKUP($C11,MasterData!$B$4:$K$1003,4,"false")</f>
        <v>HY</v>
      </c>
      <c r="H11" s="1" t="str">
        <f>+VLOOKUP($C11,MasterData!$B$4:$K$1003,5,"false")</f>
        <v>U11</v>
      </c>
      <c r="I11" s="3" t="str">
        <f>+VLOOKUP($C11,MasterData!$B$4:$K$1003,6,"false")</f>
        <v>F</v>
      </c>
      <c r="J11" s="31" t="str">
        <f t="shared" si="1"/>
        <v>4</v>
      </c>
      <c r="K11" s="1" t="str">
        <f t="shared" si="2"/>
        <v>HY  4</v>
      </c>
      <c r="M11" s="65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</row>
    <row r="12" spans="1:39" x14ac:dyDescent="0.3">
      <c r="A12" t="str">
        <f t="shared" si="0"/>
        <v>PHX  1</v>
      </c>
      <c r="B12" s="3">
        <f t="shared" si="3"/>
        <v>9</v>
      </c>
      <c r="C12" s="3">
        <v>34</v>
      </c>
      <c r="D12" s="27" t="s">
        <v>1073</v>
      </c>
      <c r="E12" s="1" t="str">
        <f>+VLOOKUP($C12,MasterData!$B$4:$K$1003,2,"false")</f>
        <v>Stella</v>
      </c>
      <c r="F12" s="1" t="str">
        <f>+VLOOKUP($C12,MasterData!$B$4:$K$1003,3,"false")</f>
        <v>Gambie</v>
      </c>
      <c r="G12" s="1" t="str">
        <f>+VLOOKUP($C12,MasterData!$B$4:$K$1003,4,"false")</f>
        <v>PHX</v>
      </c>
      <c r="H12" s="1" t="str">
        <f>+VLOOKUP($C12,MasterData!$B$4:$K$1003,5,"false")</f>
        <v>U11</v>
      </c>
      <c r="I12" s="3" t="str">
        <f>+VLOOKUP($C12,MasterData!$B$4:$K$1003,6,"false")</f>
        <v>F</v>
      </c>
      <c r="J12" s="31" t="str">
        <f t="shared" si="1"/>
        <v>1</v>
      </c>
      <c r="K12" s="1" t="str">
        <f t="shared" si="2"/>
        <v>PHX  1</v>
      </c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</row>
    <row r="13" spans="1:39" x14ac:dyDescent="0.3">
      <c r="A13" t="str">
        <f t="shared" si="0"/>
        <v>B&amp;H  3</v>
      </c>
      <c r="B13" s="3">
        <f t="shared" si="3"/>
        <v>10</v>
      </c>
      <c r="C13" s="3">
        <v>38</v>
      </c>
      <c r="D13" s="27" t="s">
        <v>1074</v>
      </c>
      <c r="E13" s="1" t="str">
        <f>+VLOOKUP($C13,MasterData!$B$4:$K$1003,2,"false")</f>
        <v>Gracie</v>
      </c>
      <c r="F13" s="1" t="str">
        <f>+VLOOKUP($C13,MasterData!$B$4:$K$1003,3,"false")</f>
        <v>Fox</v>
      </c>
      <c r="G13" s="1" t="str">
        <f>+VLOOKUP($C13,MasterData!$B$4:$K$1003,4,"false")</f>
        <v>B&amp;H</v>
      </c>
      <c r="H13" s="1" t="str">
        <f>+VLOOKUP($C13,MasterData!$B$4:$K$1003,5,"false")</f>
        <v>U11</v>
      </c>
      <c r="I13" s="3" t="str">
        <f>+VLOOKUP($C13,MasterData!$B$4:$K$1003,6,"false")</f>
        <v>F</v>
      </c>
      <c r="J13" s="31" t="str">
        <f t="shared" si="1"/>
        <v>3</v>
      </c>
      <c r="K13" s="1" t="str">
        <f t="shared" si="2"/>
        <v>B&amp;H  3</v>
      </c>
      <c r="M13" s="64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39" x14ac:dyDescent="0.3">
      <c r="A14" t="str">
        <f t="shared" si="0"/>
        <v>HAS  1</v>
      </c>
      <c r="B14" s="3">
        <f t="shared" si="3"/>
        <v>11</v>
      </c>
      <c r="C14" s="3">
        <v>29</v>
      </c>
      <c r="D14" s="27" t="s">
        <v>1074</v>
      </c>
      <c r="E14" s="1" t="str">
        <f>+VLOOKUP($C14,MasterData!$B$4:$K$1003,2,"false")</f>
        <v>Lucienne</v>
      </c>
      <c r="F14" s="1" t="str">
        <f>+VLOOKUP($C14,MasterData!$B$4:$K$1003,3,"false")</f>
        <v>Simkiss-Day</v>
      </c>
      <c r="G14" s="1" t="str">
        <f>+VLOOKUP($C14,MasterData!$B$4:$K$1003,4,"false")</f>
        <v>HAS</v>
      </c>
      <c r="H14" s="1" t="str">
        <f>+VLOOKUP($C14,MasterData!$B$4:$K$1003,5,"false")</f>
        <v>U11</v>
      </c>
      <c r="I14" s="3" t="str">
        <f>+VLOOKUP($C14,MasterData!$B$4:$K$1003,6,"false")</f>
        <v>F</v>
      </c>
      <c r="J14" s="31" t="str">
        <f t="shared" si="1"/>
        <v>1</v>
      </c>
      <c r="K14" s="1" t="str">
        <f t="shared" si="2"/>
        <v>HAS  1</v>
      </c>
      <c r="M14" s="64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</row>
    <row r="15" spans="1:39" x14ac:dyDescent="0.3">
      <c r="A15" t="str">
        <f t="shared" si="0"/>
        <v>HY  5</v>
      </c>
      <c r="B15" s="3">
        <f t="shared" si="3"/>
        <v>12</v>
      </c>
      <c r="C15" s="3">
        <v>49</v>
      </c>
      <c r="D15" s="27" t="s">
        <v>1075</v>
      </c>
      <c r="E15" s="1" t="str">
        <f>+VLOOKUP($C15,MasterData!$B$4:$K$1003,2,"false")</f>
        <v>Tera</v>
      </c>
      <c r="F15" s="1" t="str">
        <f>+VLOOKUP($C15,MasterData!$B$4:$K$1003,3,"false")</f>
        <v>Buckland</v>
      </c>
      <c r="G15" s="1" t="str">
        <f>+VLOOKUP($C15,MasterData!$B$4:$K$1003,4,"false")</f>
        <v>HY</v>
      </c>
      <c r="H15" s="1" t="str">
        <f>+VLOOKUP($C15,MasterData!$B$4:$K$1003,5,"false")</f>
        <v>U11</v>
      </c>
      <c r="I15" s="3" t="str">
        <f>+VLOOKUP($C15,MasterData!$B$4:$K$1003,6,"false")</f>
        <v>F</v>
      </c>
      <c r="J15" s="31" t="str">
        <f t="shared" si="1"/>
        <v>5</v>
      </c>
      <c r="K15" s="1" t="str">
        <f t="shared" si="2"/>
        <v>HY  5</v>
      </c>
      <c r="M15" s="64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</row>
    <row r="16" spans="1:39" x14ac:dyDescent="0.3">
      <c r="A16" t="str">
        <f t="shared" si="0"/>
        <v>HAS  2</v>
      </c>
      <c r="B16" s="3">
        <f t="shared" si="3"/>
        <v>13</v>
      </c>
      <c r="C16" s="3">
        <v>40</v>
      </c>
      <c r="D16" s="27" t="s">
        <v>1076</v>
      </c>
      <c r="E16" s="1" t="str">
        <f>+VLOOKUP($C16,MasterData!$B$4:$K$1003,2,"false")</f>
        <v>Olivia</v>
      </c>
      <c r="F16" s="1" t="str">
        <f>+VLOOKUP($C16,MasterData!$B$4:$K$1003,3,"false")</f>
        <v>Henham</v>
      </c>
      <c r="G16" s="1" t="str">
        <f>+VLOOKUP($C16,MasterData!$B$4:$K$1003,4,"false")</f>
        <v>HAS</v>
      </c>
      <c r="H16" s="1" t="str">
        <f>+VLOOKUP($C16,MasterData!$B$4:$K$1003,5,"false")</f>
        <v>U11</v>
      </c>
      <c r="I16" s="3" t="str">
        <f>+VLOOKUP($C16,MasterData!$B$4:$K$1003,6,"false")</f>
        <v>F</v>
      </c>
      <c r="J16" s="31" t="str">
        <f t="shared" si="1"/>
        <v>2</v>
      </c>
      <c r="K16" s="1" t="str">
        <f t="shared" si="2"/>
        <v>HAS  2</v>
      </c>
      <c r="M16" s="64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</row>
    <row r="17" spans="1:39" x14ac:dyDescent="0.3">
      <c r="A17" t="str">
        <f t="shared" si="0"/>
        <v>B&amp;H  4</v>
      </c>
      <c r="B17" s="3">
        <f t="shared" si="3"/>
        <v>14</v>
      </c>
      <c r="C17" s="3">
        <v>30</v>
      </c>
      <c r="D17" s="27" t="s">
        <v>1076</v>
      </c>
      <c r="E17" s="1" t="str">
        <f>+VLOOKUP($C17,MasterData!$B$4:$K$1003,2,"false")</f>
        <v>Betty</v>
      </c>
      <c r="F17" s="1" t="str">
        <f>+VLOOKUP($C17,MasterData!$B$4:$K$1003,3,"false")</f>
        <v>Grice</v>
      </c>
      <c r="G17" s="1" t="str">
        <f>+VLOOKUP($C17,MasterData!$B$4:$K$1003,4,"false")</f>
        <v>B&amp;H</v>
      </c>
      <c r="H17" s="1" t="str">
        <f>+VLOOKUP($C17,MasterData!$B$4:$K$1003,5,"false")</f>
        <v>U11</v>
      </c>
      <c r="I17" s="3" t="str">
        <f>+VLOOKUP($C17,MasterData!$B$4:$K$1003,6,"false")</f>
        <v>F</v>
      </c>
      <c r="J17" s="31" t="str">
        <f t="shared" si="1"/>
        <v>4</v>
      </c>
      <c r="K17" s="1" t="str">
        <f t="shared" si="2"/>
        <v>B&amp;H  4</v>
      </c>
      <c r="M17" s="64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</row>
    <row r="18" spans="1:39" x14ac:dyDescent="0.3">
      <c r="A18" t="str">
        <f t="shared" si="0"/>
        <v>EAS  1</v>
      </c>
      <c r="B18" s="3">
        <f t="shared" si="3"/>
        <v>15</v>
      </c>
      <c r="C18" s="3">
        <v>36</v>
      </c>
      <c r="D18" s="27" t="s">
        <v>1077</v>
      </c>
      <c r="E18" s="1" t="str">
        <f>+VLOOKUP($C18,MasterData!$B$4:$K$1003,2,"false")</f>
        <v>Ayana</v>
      </c>
      <c r="F18" s="1" t="str">
        <f>+VLOOKUP($C18,MasterData!$B$4:$K$1003,3,"false")</f>
        <v>Reid</v>
      </c>
      <c r="G18" s="1" t="str">
        <f>+VLOOKUP($C18,MasterData!$B$4:$K$1003,4,"false")</f>
        <v>EAS</v>
      </c>
      <c r="H18" s="1" t="str">
        <f>+VLOOKUP($C18,MasterData!$B$4:$K$1003,5,"false")</f>
        <v>U11</v>
      </c>
      <c r="I18" s="3" t="str">
        <f>+VLOOKUP($C18,MasterData!$B$4:$K$1003,6,"false")</f>
        <v>F</v>
      </c>
      <c r="J18" s="31" t="str">
        <f t="shared" si="1"/>
        <v>1</v>
      </c>
      <c r="K18" s="1" t="str">
        <f t="shared" si="2"/>
        <v>EAS  1</v>
      </c>
      <c r="M18" s="64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</row>
    <row r="19" spans="1:39" x14ac:dyDescent="0.3">
      <c r="A19" t="str">
        <f t="shared" si="0"/>
        <v>PHX  2</v>
      </c>
      <c r="B19" s="3">
        <f t="shared" si="3"/>
        <v>16</v>
      </c>
      <c r="C19" s="3">
        <v>47</v>
      </c>
      <c r="D19" s="27" t="s">
        <v>1078</v>
      </c>
      <c r="E19" s="1" t="str">
        <f>+VLOOKUP($C19,MasterData!$B$4:$K$1003,2,"false")</f>
        <v>Sophie</v>
      </c>
      <c r="F19" s="1" t="str">
        <f>+VLOOKUP($C19,MasterData!$B$4:$K$1003,3,"false")</f>
        <v>Walton</v>
      </c>
      <c r="G19" s="1" t="str">
        <f>+VLOOKUP($C19,MasterData!$B$4:$K$1003,4,"false")</f>
        <v>PHX</v>
      </c>
      <c r="H19" s="1" t="str">
        <f>+VLOOKUP($C19,MasterData!$B$4:$K$1003,5,"false")</f>
        <v>U11</v>
      </c>
      <c r="I19" s="3" t="str">
        <f>+VLOOKUP($C19,MasterData!$B$4:$K$1003,6,"false")</f>
        <v>F</v>
      </c>
      <c r="J19" s="31" t="str">
        <f t="shared" si="1"/>
        <v>2</v>
      </c>
      <c r="K19" s="1" t="str">
        <f t="shared" si="2"/>
        <v>PHX  2</v>
      </c>
      <c r="M19" s="65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</row>
    <row r="20" spans="1:39" x14ac:dyDescent="0.3">
      <c r="A20" t="str">
        <f t="shared" si="0"/>
        <v>HHH  1</v>
      </c>
      <c r="B20" s="3">
        <f t="shared" si="3"/>
        <v>17</v>
      </c>
      <c r="C20" s="3">
        <v>541</v>
      </c>
      <c r="D20" s="27" t="s">
        <v>1079</v>
      </c>
      <c r="E20" s="1" t="str">
        <f>+VLOOKUP($C20,MasterData!$B$4:$K$1003,2,"false")</f>
        <v>Annabel</v>
      </c>
      <c r="F20" s="1" t="str">
        <f>+VLOOKUP($C20,MasterData!$B$4:$K$1003,3,"false")</f>
        <v>Axford</v>
      </c>
      <c r="G20" s="1" t="str">
        <f>+VLOOKUP($C20,MasterData!$B$4:$K$1003,4,"false")</f>
        <v>HHH</v>
      </c>
      <c r="H20" s="1" t="str">
        <f>+VLOOKUP($C20,MasterData!$B$4:$K$1003,5,"false")</f>
        <v>U11</v>
      </c>
      <c r="I20" s="3" t="str">
        <f>+VLOOKUP($C20,MasterData!$B$4:$K$1003,6,"false")</f>
        <v>F</v>
      </c>
      <c r="J20" s="31" t="str">
        <f t="shared" si="1"/>
        <v>1</v>
      </c>
      <c r="K20" s="1" t="str">
        <f t="shared" si="2"/>
        <v>HHH  1</v>
      </c>
      <c r="M20" s="65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</row>
    <row r="21" spans="1:39" x14ac:dyDescent="0.3">
      <c r="A21" t="str">
        <f t="shared" si="0"/>
        <v>CRA  3</v>
      </c>
      <c r="B21" s="3">
        <f t="shared" si="3"/>
        <v>18</v>
      </c>
      <c r="C21" s="3">
        <v>52</v>
      </c>
      <c r="D21" s="27" t="s">
        <v>1080</v>
      </c>
      <c r="E21" s="1" t="str">
        <f>+VLOOKUP($C21,MasterData!$B$4:$K$1003,2,"false")</f>
        <v>RenÃ¨e</v>
      </c>
      <c r="F21" s="1" t="str">
        <f>+VLOOKUP($C21,MasterData!$B$4:$K$1003,3,"false")</f>
        <v>Daniels</v>
      </c>
      <c r="G21" s="1" t="str">
        <f>+VLOOKUP($C21,MasterData!$B$4:$K$1003,4,"false")</f>
        <v>CRA</v>
      </c>
      <c r="H21" s="1" t="str">
        <f>+VLOOKUP($C21,MasterData!$B$4:$K$1003,5,"false")</f>
        <v>U11</v>
      </c>
      <c r="I21" s="3" t="str">
        <f>+VLOOKUP($C21,MasterData!$B$4:$K$1003,6,"false")</f>
        <v>F</v>
      </c>
      <c r="J21" s="31" t="str">
        <f>TEXT(SUMPRODUCT(--(G21=$G$4:$G$598),--(B21&gt;$B$4:$B$598))+1,0)</f>
        <v>3</v>
      </c>
      <c r="K21" s="1" t="str">
        <f>+G21&amp;"  "&amp;J21</f>
        <v>CRA  3</v>
      </c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</row>
    <row r="22" spans="1:39" x14ac:dyDescent="0.3">
      <c r="A22" t="str">
        <f t="shared" si="0"/>
        <v>HY  6</v>
      </c>
      <c r="B22" s="3">
        <f t="shared" si="3"/>
        <v>19</v>
      </c>
      <c r="C22" s="3">
        <v>44</v>
      </c>
      <c r="D22" s="27" t="s">
        <v>1081</v>
      </c>
      <c r="E22" s="1" t="str">
        <f>+VLOOKUP($C22,MasterData!$B$4:$K$1003,2,"false")</f>
        <v>Ava</v>
      </c>
      <c r="F22" s="1" t="str">
        <f>+VLOOKUP($C22,MasterData!$B$4:$K$1003,3,"false")</f>
        <v>Morrissy</v>
      </c>
      <c r="G22" s="1" t="str">
        <f>+VLOOKUP($C22,MasterData!$B$4:$K$1003,4,"false")</f>
        <v>HY</v>
      </c>
      <c r="H22" s="1" t="str">
        <f>+VLOOKUP($C22,MasterData!$B$4:$K$1003,5,"false")</f>
        <v>U11</v>
      </c>
      <c r="I22" s="3" t="str">
        <f>+VLOOKUP($C22,MasterData!$B$4:$K$1003,6,"false")</f>
        <v>F</v>
      </c>
      <c r="J22" s="31" t="str">
        <f t="shared" ref="J22:J32" si="4">TEXT(SUMPRODUCT(--(G22=$G$4:$G$598),--(B22&gt;$B$4:$B$598))+1,0)</f>
        <v>6</v>
      </c>
      <c r="K22" s="1" t="str">
        <f t="shared" ref="K22:K32" si="5">+G22&amp;"  "&amp;J22</f>
        <v>HY  6</v>
      </c>
      <c r="M22" s="64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</row>
    <row r="23" spans="1:39" x14ac:dyDescent="0.3">
      <c r="A23" t="str">
        <f t="shared" si="0"/>
        <v>HY  7</v>
      </c>
      <c r="B23" s="3">
        <f t="shared" si="3"/>
        <v>20</v>
      </c>
      <c r="C23" s="3">
        <v>31</v>
      </c>
      <c r="D23" s="27" t="s">
        <v>1082</v>
      </c>
      <c r="E23" s="1" t="str">
        <f>+VLOOKUP($C23,MasterData!$B$4:$K$1003,2,"false")</f>
        <v>Amelia</v>
      </c>
      <c r="F23" s="1" t="str">
        <f>+VLOOKUP($C23,MasterData!$B$4:$K$1003,3,"false")</f>
        <v>Skelton</v>
      </c>
      <c r="G23" s="1" t="str">
        <f>+VLOOKUP($C23,MasterData!$B$4:$K$1003,4,"false")</f>
        <v>HY</v>
      </c>
      <c r="H23" s="1" t="str">
        <f>+VLOOKUP($C23,MasterData!$B$4:$K$1003,5,"false")</f>
        <v>U11</v>
      </c>
      <c r="I23" s="3" t="str">
        <f>+VLOOKUP($C23,MasterData!$B$4:$K$1003,6,"false")</f>
        <v>F</v>
      </c>
      <c r="J23" s="31" t="str">
        <f t="shared" si="4"/>
        <v>7</v>
      </c>
      <c r="K23" s="1" t="str">
        <f t="shared" si="5"/>
        <v>HY  7</v>
      </c>
      <c r="M23" s="64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</row>
    <row r="24" spans="1:39" x14ac:dyDescent="0.3">
      <c r="A24" t="str">
        <f t="shared" si="0"/>
        <v>B&amp;H  5</v>
      </c>
      <c r="B24" s="3">
        <f t="shared" si="3"/>
        <v>21</v>
      </c>
      <c r="C24" s="3">
        <v>26</v>
      </c>
      <c r="D24" s="27" t="s">
        <v>1083</v>
      </c>
      <c r="E24" s="1" t="str">
        <f>+VLOOKUP($C24,MasterData!$B$4:$K$1003,2,"false")</f>
        <v>Esme</v>
      </c>
      <c r="F24" s="1" t="str">
        <f>+VLOOKUP($C24,MasterData!$B$4:$K$1003,3,"false")</f>
        <v>Murray</v>
      </c>
      <c r="G24" s="1" t="str">
        <f>+VLOOKUP($C24,MasterData!$B$4:$K$1003,4,"false")</f>
        <v>B&amp;H</v>
      </c>
      <c r="H24" s="1" t="str">
        <f>+VLOOKUP($C24,MasterData!$B$4:$K$1003,5,"false")</f>
        <v>U11</v>
      </c>
      <c r="I24" s="3" t="str">
        <f>+VLOOKUP($C24,MasterData!$B$4:$K$1003,6,"false")</f>
        <v>F</v>
      </c>
      <c r="J24" s="31" t="str">
        <f t="shared" si="4"/>
        <v>5</v>
      </c>
      <c r="K24" s="1" t="str">
        <f t="shared" si="5"/>
        <v>B&amp;H  5</v>
      </c>
      <c r="M24" s="64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</row>
    <row r="25" spans="1:39" x14ac:dyDescent="0.3">
      <c r="A25" t="str">
        <f t="shared" si="0"/>
        <v>HAS  3</v>
      </c>
      <c r="B25" s="3">
        <f t="shared" si="3"/>
        <v>22</v>
      </c>
      <c r="C25" s="3">
        <v>35</v>
      </c>
      <c r="D25" s="27" t="s">
        <v>1084</v>
      </c>
      <c r="E25" s="1" t="str">
        <f>+VLOOKUP($C25,MasterData!$B$4:$K$1003,2,"false")</f>
        <v>Connie</v>
      </c>
      <c r="F25" s="1" t="str">
        <f>+VLOOKUP($C25,MasterData!$B$4:$K$1003,3,"false")</f>
        <v>Davis</v>
      </c>
      <c r="G25" s="1" t="str">
        <f>+VLOOKUP($C25,MasterData!$B$4:$K$1003,4,"false")</f>
        <v>HAS</v>
      </c>
      <c r="H25" s="1" t="str">
        <f>+VLOOKUP($C25,MasterData!$B$4:$K$1003,5,"false")</f>
        <v>U11</v>
      </c>
      <c r="I25" s="3" t="str">
        <f>+VLOOKUP($C25,MasterData!$B$4:$K$1003,6,"false")</f>
        <v>F</v>
      </c>
      <c r="J25" s="31" t="str">
        <f t="shared" si="4"/>
        <v>3</v>
      </c>
      <c r="K25" s="1" t="str">
        <f t="shared" si="5"/>
        <v>HAS  3</v>
      </c>
      <c r="M25" s="64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</row>
    <row r="26" spans="1:39" x14ac:dyDescent="0.3">
      <c r="A26" t="str">
        <f t="shared" si="0"/>
        <v>HAS  4</v>
      </c>
      <c r="B26" s="3">
        <f t="shared" si="3"/>
        <v>23</v>
      </c>
      <c r="C26" s="3">
        <v>53</v>
      </c>
      <c r="D26" s="27" t="s">
        <v>1085</v>
      </c>
      <c r="E26" s="1" t="str">
        <f>+VLOOKUP($C26,MasterData!$B$4:$K$1003,2,"false")</f>
        <v>Bella</v>
      </c>
      <c r="F26" s="1" t="str">
        <f>+VLOOKUP($C26,MasterData!$B$4:$K$1003,3,"false")</f>
        <v>Taylor</v>
      </c>
      <c r="G26" s="1" t="str">
        <f>+VLOOKUP($C26,MasterData!$B$4:$K$1003,4,"false")</f>
        <v>HAS</v>
      </c>
      <c r="H26" s="1" t="str">
        <f>+VLOOKUP($C26,MasterData!$B$4:$K$1003,5,"false")</f>
        <v>U11</v>
      </c>
      <c r="I26" s="3" t="str">
        <f>+VLOOKUP($C26,MasterData!$B$4:$K$1003,6,"false")</f>
        <v>F</v>
      </c>
      <c r="J26" s="31" t="str">
        <f t="shared" si="4"/>
        <v>4</v>
      </c>
      <c r="K26" s="1" t="str">
        <f t="shared" si="5"/>
        <v>HAS  4</v>
      </c>
      <c r="M26" s="64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</row>
    <row r="27" spans="1:39" x14ac:dyDescent="0.3">
      <c r="A27" t="str">
        <f t="shared" si="0"/>
        <v>PHX  3</v>
      </c>
      <c r="B27" s="3">
        <f t="shared" si="3"/>
        <v>24</v>
      </c>
      <c r="C27" s="3">
        <v>37</v>
      </c>
      <c r="D27" s="27" t="s">
        <v>1086</v>
      </c>
      <c r="E27" s="1" t="str">
        <f>+VLOOKUP($C27,MasterData!$B$4:$K$1003,2,"false")</f>
        <v>Carrie</v>
      </c>
      <c r="F27" s="1" t="str">
        <f>+VLOOKUP($C27,MasterData!$B$4:$K$1003,3,"false")</f>
        <v>Ellis</v>
      </c>
      <c r="G27" s="1" t="str">
        <f>+VLOOKUP($C27,MasterData!$B$4:$K$1003,4,"false")</f>
        <v>PHX</v>
      </c>
      <c r="H27" s="1" t="str">
        <f>+VLOOKUP($C27,MasterData!$B$4:$K$1003,5,"false")</f>
        <v>U11</v>
      </c>
      <c r="I27" s="3" t="str">
        <f>+VLOOKUP($C27,MasterData!$B$4:$K$1003,6,"false")</f>
        <v>F</v>
      </c>
      <c r="J27" s="31" t="str">
        <f t="shared" si="4"/>
        <v>3</v>
      </c>
      <c r="K27" s="1" t="str">
        <f t="shared" si="5"/>
        <v>PHX  3</v>
      </c>
      <c r="M27" s="64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</row>
    <row r="28" spans="1:39" x14ac:dyDescent="0.3">
      <c r="A28" t="str">
        <f t="shared" si="0"/>
        <v>HY  8</v>
      </c>
      <c r="B28" s="3">
        <f t="shared" si="3"/>
        <v>25</v>
      </c>
      <c r="C28" s="3">
        <v>46</v>
      </c>
      <c r="D28" s="27" t="s">
        <v>1087</v>
      </c>
      <c r="E28" s="1" t="str">
        <f>+VLOOKUP($C28,MasterData!$B$4:$K$1003,2,"false")</f>
        <v>Alyssa</v>
      </c>
      <c r="F28" s="1" t="str">
        <f>+VLOOKUP($C28,MasterData!$B$4:$K$1003,3,"false")</f>
        <v>Cornford</v>
      </c>
      <c r="G28" s="1" t="str">
        <f>+VLOOKUP($C28,MasterData!$B$4:$K$1003,4,"false")</f>
        <v>HY</v>
      </c>
      <c r="H28" s="1" t="str">
        <f>+VLOOKUP($C28,MasterData!$B$4:$K$1003,5,"false")</f>
        <v>U11</v>
      </c>
      <c r="I28" s="3" t="str">
        <f>+VLOOKUP($C28,MasterData!$B$4:$K$1003,6,"false")</f>
        <v>F</v>
      </c>
      <c r="J28" s="31" t="str">
        <f t="shared" si="4"/>
        <v>8</v>
      </c>
      <c r="K28" s="1" t="str">
        <f t="shared" si="5"/>
        <v>HY  8</v>
      </c>
      <c r="M28" s="65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</row>
    <row r="29" spans="1:39" x14ac:dyDescent="0.3">
      <c r="A29" t="str">
        <f t="shared" si="0"/>
        <v>HY  9</v>
      </c>
      <c r="B29" s="3">
        <f t="shared" si="3"/>
        <v>26</v>
      </c>
      <c r="C29" s="3">
        <v>43</v>
      </c>
      <c r="D29" s="27" t="s">
        <v>1087</v>
      </c>
      <c r="E29" s="1" t="str">
        <f>+VLOOKUP($C29,MasterData!$B$4:$K$1003,2,"false")</f>
        <v>Nixie</v>
      </c>
      <c r="F29" s="1" t="str">
        <f>+VLOOKUP($C29,MasterData!$B$4:$K$1003,3,"false")</f>
        <v>Webb</v>
      </c>
      <c r="G29" s="1" t="str">
        <f>+VLOOKUP($C29,MasterData!$B$4:$K$1003,4,"false")</f>
        <v>HY</v>
      </c>
      <c r="H29" s="1" t="str">
        <f>+VLOOKUP($C29,MasterData!$B$4:$K$1003,5,"false")</f>
        <v>U11</v>
      </c>
      <c r="I29" s="3" t="str">
        <f>+VLOOKUP($C29,MasterData!$B$4:$K$1003,6,"false")</f>
        <v>F</v>
      </c>
      <c r="J29" s="31" t="str">
        <f t="shared" si="4"/>
        <v>9</v>
      </c>
      <c r="K29" s="1" t="str">
        <f t="shared" si="5"/>
        <v>HY  9</v>
      </c>
      <c r="M29" s="65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</row>
    <row r="30" spans="1:39" x14ac:dyDescent="0.3">
      <c r="D30" s="27"/>
      <c r="E30" s="1"/>
      <c r="F30" s="1"/>
      <c r="G30" s="1"/>
      <c r="H30" s="1" t="str">
        <f>+VLOOKUP($C30,MasterData!$B$4:$K$1003,5,"false")</f>
        <v/>
      </c>
      <c r="I30" s="3">
        <f>+VLOOKUP($C30,MasterData!$B$4:$K$1003,6,"false")</f>
        <v>0</v>
      </c>
      <c r="J30" s="31" t="str">
        <f t="shared" si="4"/>
        <v>1</v>
      </c>
      <c r="K30" s="1" t="str">
        <f t="shared" si="5"/>
        <v xml:space="preserve">  1</v>
      </c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</row>
    <row r="31" spans="1:39" x14ac:dyDescent="0.3">
      <c r="D31" s="27"/>
      <c r="E31" s="1"/>
      <c r="F31" s="1"/>
      <c r="G31" s="1"/>
      <c r="H31" s="1" t="str">
        <f>+VLOOKUP($C31,MasterData!$B$4:$K$1003,5,"false")</f>
        <v/>
      </c>
      <c r="I31" s="3">
        <f>+VLOOKUP($C31,MasterData!$B$4:$K$1003,6,"false")</f>
        <v>0</v>
      </c>
      <c r="J31" s="31" t="str">
        <f t="shared" si="4"/>
        <v>1</v>
      </c>
      <c r="K31" s="1" t="str">
        <f t="shared" si="5"/>
        <v xml:space="preserve">  1</v>
      </c>
      <c r="M31" s="64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</row>
    <row r="32" spans="1:39" x14ac:dyDescent="0.3">
      <c r="D32" s="27"/>
      <c r="E32" s="1"/>
      <c r="F32" s="1"/>
      <c r="G32" s="1"/>
      <c r="H32" s="1" t="str">
        <f>+VLOOKUP($C32,MasterData!$B$4:$K$1003,5,"false")</f>
        <v/>
      </c>
      <c r="I32" s="3">
        <f>+VLOOKUP($C32,MasterData!$B$4:$K$1003,6,"false")</f>
        <v>0</v>
      </c>
      <c r="J32" s="31" t="str">
        <f t="shared" si="4"/>
        <v>1</v>
      </c>
      <c r="K32" s="1" t="str">
        <f t="shared" si="5"/>
        <v xml:space="preserve">  1</v>
      </c>
      <c r="M32" s="64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</row>
    <row r="33" spans="3:39" x14ac:dyDescent="0.3">
      <c r="D33" s="27"/>
      <c r="E33" s="1"/>
      <c r="F33" s="1"/>
      <c r="G33" s="1"/>
      <c r="H33" s="1" t="str">
        <f>+VLOOKUP($C33,MasterData!$B$4:$K$1003,5,"false")</f>
        <v/>
      </c>
      <c r="I33" s="3">
        <f>+VLOOKUP($C33,MasterData!$B$4:$K$1003,6,"false")</f>
        <v>0</v>
      </c>
      <c r="J33" s="31" t="str">
        <f t="shared" ref="J33" si="6">TEXT(SUMPRODUCT(--(G33=$G$4:$G$598),--(B33&gt;$B$4:$B$598))+1,0)</f>
        <v>1</v>
      </c>
      <c r="K33" s="1" t="str">
        <f t="shared" ref="K33" si="7">+G33&amp;"  "&amp;J33</f>
        <v xml:space="preserve">  1</v>
      </c>
      <c r="M33" s="64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</row>
    <row r="34" spans="3:39" x14ac:dyDescent="0.3">
      <c r="D34" s="27"/>
      <c r="E34" s="1"/>
      <c r="F34" s="1"/>
      <c r="G34" s="1"/>
      <c r="H34" s="1"/>
      <c r="J34" s="31"/>
      <c r="K34" s="1"/>
      <c r="M34" s="64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</row>
    <row r="35" spans="3:39" x14ac:dyDescent="0.3">
      <c r="D35" s="27"/>
      <c r="E35" s="1"/>
      <c r="F35" s="1"/>
      <c r="G35" s="1"/>
      <c r="H35" s="1"/>
      <c r="J35" s="31"/>
      <c r="K35" s="1"/>
      <c r="M35" s="64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</row>
    <row r="36" spans="3:39" x14ac:dyDescent="0.3">
      <c r="D36" s="27"/>
      <c r="E36" s="1"/>
      <c r="F36" s="1"/>
      <c r="G36" s="1"/>
      <c r="H36" s="1"/>
      <c r="J36" s="31"/>
      <c r="K36" s="1"/>
      <c r="M36" s="64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</row>
    <row r="37" spans="3:39" x14ac:dyDescent="0.3">
      <c r="C37" s="3" t="s">
        <v>214</v>
      </c>
      <c r="D37" t="s">
        <v>200</v>
      </c>
      <c r="E37" s="1"/>
      <c r="F37" s="1"/>
      <c r="G37" s="1"/>
      <c r="H37" s="1"/>
      <c r="J37" s="31"/>
      <c r="K37" s="1"/>
      <c r="M37" s="65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</row>
    <row r="38" spans="3:39" x14ac:dyDescent="0.3">
      <c r="D38" s="27"/>
      <c r="E38" s="1"/>
      <c r="F38" s="1"/>
      <c r="G38" s="1"/>
      <c r="H38" s="1"/>
      <c r="J38" s="31"/>
      <c r="K38" s="1"/>
      <c r="M38" s="65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</row>
    <row r="39" spans="3:39" x14ac:dyDescent="0.3">
      <c r="D39" s="27"/>
      <c r="E39" s="1"/>
      <c r="F39" s="1"/>
      <c r="G39" s="1"/>
      <c r="H39" s="1"/>
      <c r="J39" s="31"/>
      <c r="K39" s="1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3:39" x14ac:dyDescent="0.3">
      <c r="D40" s="27"/>
      <c r="E40" s="1"/>
      <c r="F40" s="1"/>
      <c r="G40" s="1"/>
      <c r="H40" s="1"/>
      <c r="J40" s="31"/>
      <c r="K40" s="1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</row>
    <row r="41" spans="3:39" x14ac:dyDescent="0.3">
      <c r="D41" s="27"/>
      <c r="E41" s="1"/>
      <c r="F41" s="1"/>
      <c r="G41" s="1"/>
      <c r="H41" s="1"/>
      <c r="J41" s="31"/>
      <c r="K41" s="1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</row>
    <row r="42" spans="3:39" x14ac:dyDescent="0.3">
      <c r="D42" s="27"/>
      <c r="E42" s="1"/>
      <c r="F42" s="1"/>
      <c r="G42" s="1"/>
      <c r="H42" s="1"/>
      <c r="J42" s="31"/>
      <c r="K42" s="1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</row>
    <row r="43" spans="3:39" x14ac:dyDescent="0.3">
      <c r="D43" s="27"/>
      <c r="E43" s="1"/>
      <c r="F43" s="1"/>
      <c r="G43" s="1"/>
      <c r="H43" s="1"/>
      <c r="J43" s="31"/>
      <c r="K43" s="1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</row>
    <row r="44" spans="3:39" x14ac:dyDescent="0.3">
      <c r="D44" s="27"/>
      <c r="E44" s="1"/>
      <c r="F44" s="1"/>
      <c r="G44" s="1"/>
      <c r="H44" s="1"/>
      <c r="J44" s="31"/>
      <c r="K44" s="1"/>
    </row>
    <row r="45" spans="3:39" x14ac:dyDescent="0.3">
      <c r="D45" s="27"/>
      <c r="E45" s="1"/>
      <c r="F45" s="1"/>
      <c r="G45" s="1"/>
      <c r="H45" s="1"/>
      <c r="J45" s="31"/>
      <c r="K45" s="1"/>
    </row>
    <row r="46" spans="3:39" x14ac:dyDescent="0.3">
      <c r="D46" s="27"/>
      <c r="E46" s="1"/>
      <c r="F46" s="1"/>
      <c r="G46" s="1"/>
      <c r="H46" s="1"/>
      <c r="J46" s="31"/>
      <c r="K46" s="1"/>
    </row>
    <row r="47" spans="3:39" x14ac:dyDescent="0.3">
      <c r="D47" s="27"/>
      <c r="E47" s="1"/>
      <c r="F47" s="1"/>
      <c r="G47" s="1"/>
      <c r="H47" s="1"/>
      <c r="J47" s="31"/>
      <c r="K47" s="1"/>
    </row>
    <row r="48" spans="3:39" x14ac:dyDescent="0.3">
      <c r="D48" s="27"/>
      <c r="E48" s="1"/>
      <c r="F48" s="1"/>
      <c r="G48" s="1"/>
      <c r="H48" s="1"/>
      <c r="J48" s="31"/>
      <c r="K48" s="1"/>
    </row>
    <row r="49" spans="4:11" x14ac:dyDescent="0.3">
      <c r="D49" s="27"/>
      <c r="E49" s="1"/>
      <c r="F49" s="1"/>
      <c r="G49" s="1"/>
      <c r="H49" s="1"/>
      <c r="J49" s="31"/>
      <c r="K49" s="1"/>
    </row>
    <row r="50" spans="4:11" x14ac:dyDescent="0.3">
      <c r="D50" s="27"/>
      <c r="E50" s="1"/>
      <c r="F50" s="1"/>
      <c r="G50" s="1"/>
      <c r="H50" s="1"/>
      <c r="J50" s="31"/>
      <c r="K50" s="1"/>
    </row>
    <row r="51" spans="4:11" x14ac:dyDescent="0.3">
      <c r="D51" s="27"/>
      <c r="E51" s="1"/>
      <c r="F51" s="1"/>
      <c r="G51" s="1"/>
      <c r="H51" s="1"/>
      <c r="J51" s="31"/>
      <c r="K51" s="1"/>
    </row>
    <row r="52" spans="4:11" x14ac:dyDescent="0.3">
      <c r="D52" s="27"/>
      <c r="E52" s="1"/>
      <c r="F52" s="1"/>
      <c r="G52" s="1"/>
      <c r="H52" s="1"/>
      <c r="J52" s="31"/>
      <c r="K52" s="1"/>
    </row>
    <row r="53" spans="4:11" x14ac:dyDescent="0.3">
      <c r="E53" s="1"/>
      <c r="F53" s="1"/>
      <c r="G53" s="1"/>
      <c r="H53" s="1"/>
      <c r="J53" s="31"/>
      <c r="K53" s="1"/>
    </row>
    <row r="54" spans="4:11" x14ac:dyDescent="0.3">
      <c r="E54" s="1"/>
      <c r="F54" s="1"/>
      <c r="G54" s="1"/>
      <c r="H54" s="1"/>
      <c r="J54" s="31"/>
      <c r="K54" s="1"/>
    </row>
    <row r="55" spans="4:11" x14ac:dyDescent="0.3">
      <c r="E55" s="1"/>
      <c r="F55" s="1"/>
      <c r="G55" s="1"/>
      <c r="H55" s="1"/>
      <c r="J55" s="31"/>
      <c r="K55" s="1"/>
    </row>
    <row r="56" spans="4:11" x14ac:dyDescent="0.3">
      <c r="E56" s="1"/>
      <c r="F56" s="1"/>
      <c r="G56" s="1"/>
      <c r="H56" s="1"/>
      <c r="J56" s="31"/>
      <c r="K56" s="1"/>
    </row>
    <row r="57" spans="4:11" x14ac:dyDescent="0.3">
      <c r="E57" s="1"/>
      <c r="F57" s="1"/>
      <c r="G57" s="1"/>
      <c r="H57" s="1"/>
    </row>
    <row r="58" spans="4:11" x14ac:dyDescent="0.3">
      <c r="E58" s="1"/>
      <c r="F58" s="1"/>
      <c r="G58" s="1"/>
      <c r="H58" s="1"/>
    </row>
    <row r="59" spans="4:11" x14ac:dyDescent="0.3">
      <c r="E59" s="1"/>
      <c r="F59" s="1"/>
      <c r="G59" s="1"/>
      <c r="H59" s="1"/>
    </row>
    <row r="60" spans="4:11" x14ac:dyDescent="0.3">
      <c r="E60" s="1"/>
      <c r="F60" s="1"/>
      <c r="G60" s="1"/>
      <c r="H60" s="1"/>
    </row>
    <row r="61" spans="4:11" x14ac:dyDescent="0.3">
      <c r="E61" s="1"/>
      <c r="F61" s="1"/>
      <c r="G61" s="1"/>
      <c r="H61" s="1"/>
    </row>
    <row r="62" spans="4:11" x14ac:dyDescent="0.3">
      <c r="E62" s="1"/>
      <c r="F62" s="1"/>
      <c r="G62" s="1"/>
      <c r="H62" s="1"/>
    </row>
    <row r="63" spans="4:11" x14ac:dyDescent="0.3">
      <c r="E63" s="1"/>
      <c r="F63" s="1"/>
      <c r="G63" s="1"/>
      <c r="H63" s="1"/>
    </row>
    <row r="64" spans="4:11" x14ac:dyDescent="0.3">
      <c r="E64" s="1"/>
      <c r="F64" s="1"/>
      <c r="G64" s="1"/>
      <c r="H64" s="1"/>
    </row>
    <row r="65" spans="2:8" x14ac:dyDescent="0.3">
      <c r="E65" s="1"/>
      <c r="F65" s="1"/>
      <c r="G65" s="1"/>
      <c r="H65" s="1"/>
    </row>
    <row r="66" spans="2:8" x14ac:dyDescent="0.3">
      <c r="E66" s="1"/>
      <c r="F66" s="1"/>
      <c r="G66" s="1"/>
      <c r="H66" s="1"/>
    </row>
    <row r="67" spans="2:8" x14ac:dyDescent="0.3">
      <c r="E67" s="1"/>
      <c r="F67" s="1"/>
      <c r="G67" s="1"/>
      <c r="H67" s="1"/>
    </row>
    <row r="68" spans="2:8" x14ac:dyDescent="0.3">
      <c r="E68" s="1"/>
      <c r="F68" s="1"/>
      <c r="G68" s="1"/>
      <c r="H68" s="1"/>
    </row>
    <row r="69" spans="2:8" x14ac:dyDescent="0.3">
      <c r="E69" s="1"/>
      <c r="F69" s="1"/>
      <c r="G69" s="1"/>
      <c r="H69" s="1"/>
    </row>
    <row r="70" spans="2:8" x14ac:dyDescent="0.3">
      <c r="E70" s="1"/>
      <c r="F70" s="1"/>
      <c r="G70" s="1"/>
      <c r="H70" s="1"/>
    </row>
    <row r="71" spans="2:8" x14ac:dyDescent="0.3">
      <c r="E71" s="1"/>
      <c r="F71" s="1"/>
      <c r="G71" s="1"/>
      <c r="H71" s="1"/>
    </row>
    <row r="72" spans="2:8" x14ac:dyDescent="0.3">
      <c r="E72" s="1"/>
      <c r="F72" s="1"/>
      <c r="G72" s="1"/>
      <c r="H72" s="1"/>
    </row>
    <row r="73" spans="2:8" x14ac:dyDescent="0.3">
      <c r="E73" s="1"/>
      <c r="F73" s="1"/>
      <c r="G73" s="1"/>
      <c r="H73" s="1"/>
    </row>
    <row r="74" spans="2:8" x14ac:dyDescent="0.3">
      <c r="E74" s="1"/>
      <c r="F74" s="1"/>
      <c r="G74" s="1"/>
      <c r="H74" s="1"/>
    </row>
    <row r="75" spans="2:8" x14ac:dyDescent="0.3">
      <c r="B75" s="3">
        <f t="shared" ref="B75:B103" si="8">+B74+1</f>
        <v>1</v>
      </c>
      <c r="E75" s="1"/>
      <c r="F75" s="1"/>
      <c r="G75" s="1"/>
      <c r="H75" s="1"/>
    </row>
    <row r="76" spans="2:8" x14ac:dyDescent="0.3">
      <c r="B76" s="3">
        <f t="shared" si="8"/>
        <v>2</v>
      </c>
      <c r="E76" s="1"/>
      <c r="F76" s="1"/>
      <c r="G76" s="1"/>
      <c r="H76" s="1"/>
    </row>
    <row r="77" spans="2:8" x14ac:dyDescent="0.3">
      <c r="B77" s="3">
        <f t="shared" si="8"/>
        <v>3</v>
      </c>
      <c r="E77" s="1"/>
      <c r="F77" s="1"/>
      <c r="G77" s="1"/>
      <c r="H77" s="1"/>
    </row>
    <row r="78" spans="2:8" x14ac:dyDescent="0.3">
      <c r="B78" s="3">
        <f t="shared" si="8"/>
        <v>4</v>
      </c>
      <c r="E78" s="1"/>
      <c r="F78" s="1"/>
      <c r="G78" s="1"/>
      <c r="H78" s="1"/>
    </row>
    <row r="79" spans="2:8" x14ac:dyDescent="0.3">
      <c r="B79" s="3">
        <f t="shared" si="8"/>
        <v>5</v>
      </c>
      <c r="E79" s="1"/>
      <c r="F79" s="1"/>
      <c r="G79" s="1"/>
      <c r="H79" s="1"/>
    </row>
    <row r="80" spans="2:8" x14ac:dyDescent="0.3">
      <c r="B80" s="3">
        <f t="shared" si="8"/>
        <v>6</v>
      </c>
      <c r="E80" s="1"/>
      <c r="F80" s="1"/>
      <c r="G80" s="1"/>
      <c r="H80" s="1"/>
    </row>
    <row r="81" spans="2:8" x14ac:dyDescent="0.3">
      <c r="B81" s="3">
        <f t="shared" si="8"/>
        <v>7</v>
      </c>
      <c r="E81" s="1"/>
      <c r="F81" s="1"/>
      <c r="G81" s="1"/>
      <c r="H81" s="1"/>
    </row>
    <row r="82" spans="2:8" x14ac:dyDescent="0.3">
      <c r="B82" s="3">
        <f t="shared" si="8"/>
        <v>8</v>
      </c>
      <c r="E82" s="1"/>
      <c r="F82" s="1"/>
      <c r="G82" s="1"/>
      <c r="H82" s="1"/>
    </row>
    <row r="83" spans="2:8" x14ac:dyDescent="0.3">
      <c r="B83" s="3">
        <f t="shared" si="8"/>
        <v>9</v>
      </c>
      <c r="E83" s="1"/>
      <c r="F83" s="1"/>
      <c r="G83" s="1"/>
      <c r="H83" s="1"/>
    </row>
    <row r="84" spans="2:8" x14ac:dyDescent="0.3">
      <c r="B84" s="3">
        <f t="shared" si="8"/>
        <v>10</v>
      </c>
      <c r="E84" s="1"/>
      <c r="F84" s="1"/>
      <c r="G84" s="1"/>
      <c r="H84" s="1"/>
    </row>
    <row r="85" spans="2:8" x14ac:dyDescent="0.3">
      <c r="B85" s="3">
        <f t="shared" si="8"/>
        <v>11</v>
      </c>
      <c r="E85" s="1"/>
      <c r="F85" s="1"/>
      <c r="G85" s="1"/>
      <c r="H85" s="1"/>
    </row>
    <row r="86" spans="2:8" x14ac:dyDescent="0.3">
      <c r="B86" s="3">
        <f t="shared" si="8"/>
        <v>12</v>
      </c>
      <c r="E86" s="1"/>
      <c r="F86" s="1"/>
      <c r="G86" s="1"/>
      <c r="H86" s="1"/>
    </row>
    <row r="87" spans="2:8" x14ac:dyDescent="0.3">
      <c r="B87" s="3">
        <f t="shared" si="8"/>
        <v>13</v>
      </c>
      <c r="E87" s="1"/>
      <c r="F87" s="1"/>
      <c r="G87" s="1"/>
      <c r="H87" s="1"/>
    </row>
    <row r="88" spans="2:8" x14ac:dyDescent="0.3">
      <c r="B88" s="3">
        <f t="shared" si="8"/>
        <v>14</v>
      </c>
      <c r="E88" s="1"/>
      <c r="F88" s="1"/>
      <c r="G88" s="1"/>
      <c r="H88" s="1"/>
    </row>
    <row r="89" spans="2:8" x14ac:dyDescent="0.3">
      <c r="B89" s="3">
        <f t="shared" si="8"/>
        <v>15</v>
      </c>
      <c r="E89" s="1"/>
      <c r="F89" s="1"/>
      <c r="G89" s="1"/>
      <c r="H89" s="1"/>
    </row>
    <row r="90" spans="2:8" x14ac:dyDescent="0.3">
      <c r="B90" s="3">
        <f t="shared" si="8"/>
        <v>16</v>
      </c>
      <c r="E90" s="1"/>
      <c r="F90" s="1"/>
      <c r="G90" s="1"/>
      <c r="H90" s="1"/>
    </row>
    <row r="91" spans="2:8" x14ac:dyDescent="0.3">
      <c r="B91" s="3">
        <f t="shared" si="8"/>
        <v>17</v>
      </c>
      <c r="E91" s="1"/>
      <c r="F91" s="1"/>
      <c r="G91" s="1"/>
      <c r="H91" s="1"/>
    </row>
    <row r="92" spans="2:8" x14ac:dyDescent="0.3">
      <c r="B92" s="3">
        <f t="shared" si="8"/>
        <v>18</v>
      </c>
      <c r="E92" s="1"/>
      <c r="F92" s="1"/>
      <c r="G92" s="1"/>
      <c r="H92" s="1"/>
    </row>
    <row r="93" spans="2:8" x14ac:dyDescent="0.3">
      <c r="B93" s="3">
        <f t="shared" si="8"/>
        <v>19</v>
      </c>
      <c r="E93" s="1"/>
      <c r="F93" s="1"/>
      <c r="G93" s="1"/>
      <c r="H93" s="1"/>
    </row>
    <row r="94" spans="2:8" x14ac:dyDescent="0.3">
      <c r="B94" s="3">
        <f t="shared" si="8"/>
        <v>20</v>
      </c>
      <c r="E94" s="1"/>
      <c r="F94" s="1"/>
      <c r="G94" s="1"/>
      <c r="H94" s="1"/>
    </row>
    <row r="95" spans="2:8" x14ac:dyDescent="0.3">
      <c r="B95" s="3">
        <f t="shared" si="8"/>
        <v>21</v>
      </c>
      <c r="E95" s="1"/>
      <c r="F95" s="1"/>
      <c r="G95" s="1"/>
      <c r="H95" s="1"/>
    </row>
    <row r="96" spans="2:8" x14ac:dyDescent="0.3">
      <c r="B96" s="3">
        <f t="shared" si="8"/>
        <v>22</v>
      </c>
      <c r="E96" s="1"/>
      <c r="F96" s="1"/>
      <c r="G96" s="1"/>
      <c r="H96" s="1"/>
    </row>
    <row r="97" spans="2:14" x14ac:dyDescent="0.3">
      <c r="B97" s="3">
        <f t="shared" si="8"/>
        <v>23</v>
      </c>
      <c r="E97" s="1"/>
      <c r="F97" s="1"/>
      <c r="G97" s="1"/>
      <c r="H97" s="1"/>
    </row>
    <row r="98" spans="2:14" x14ac:dyDescent="0.3">
      <c r="B98" s="3">
        <f t="shared" si="8"/>
        <v>24</v>
      </c>
      <c r="E98" s="1"/>
      <c r="F98" s="1"/>
      <c r="G98" s="1"/>
      <c r="H98" s="1"/>
    </row>
    <row r="99" spans="2:14" x14ac:dyDescent="0.3">
      <c r="B99" s="3">
        <f t="shared" si="8"/>
        <v>25</v>
      </c>
      <c r="E99" s="1"/>
      <c r="F99" s="1"/>
      <c r="G99" s="1"/>
      <c r="H99" s="1"/>
    </row>
    <row r="100" spans="2:14" x14ac:dyDescent="0.3">
      <c r="B100" s="3">
        <f t="shared" si="8"/>
        <v>26</v>
      </c>
      <c r="E100" s="1"/>
      <c r="F100" s="1"/>
      <c r="G100" s="1"/>
      <c r="H100" s="1"/>
      <c r="N100" t="s">
        <v>1009</v>
      </c>
    </row>
    <row r="101" spans="2:14" x14ac:dyDescent="0.3">
      <c r="B101" s="3">
        <f t="shared" si="8"/>
        <v>27</v>
      </c>
      <c r="E101" s="1"/>
      <c r="F101" s="1"/>
      <c r="G101" s="1"/>
      <c r="H101" s="1"/>
      <c r="N101" t="s">
        <v>201</v>
      </c>
    </row>
    <row r="102" spans="2:14" x14ac:dyDescent="0.3">
      <c r="B102" s="3">
        <f t="shared" si="8"/>
        <v>28</v>
      </c>
      <c r="E102" s="1"/>
      <c r="F102" s="1"/>
      <c r="G102" s="1"/>
      <c r="H102" s="1"/>
      <c r="N102" t="s">
        <v>492</v>
      </c>
    </row>
    <row r="103" spans="2:14" x14ac:dyDescent="0.3">
      <c r="B103" s="3">
        <f t="shared" si="8"/>
        <v>29</v>
      </c>
      <c r="E103" s="1"/>
      <c r="F103" s="1"/>
      <c r="G103" s="1"/>
      <c r="H103" s="1"/>
      <c r="N103" t="s">
        <v>202</v>
      </c>
    </row>
    <row r="104" spans="2:14" x14ac:dyDescent="0.3">
      <c r="N104" t="s">
        <v>498</v>
      </c>
    </row>
    <row r="105" spans="2:14" x14ac:dyDescent="0.3">
      <c r="N105" t="s">
        <v>496</v>
      </c>
    </row>
    <row r="106" spans="2:14" x14ac:dyDescent="0.3">
      <c r="B106" s="71" t="s">
        <v>258</v>
      </c>
      <c r="C106" s="71"/>
      <c r="D106" s="71"/>
      <c r="E106" s="71"/>
      <c r="F106" s="71"/>
      <c r="G106" s="71"/>
      <c r="H106" s="71"/>
      <c r="I106" s="71"/>
      <c r="J106" s="71"/>
      <c r="N106" t="s">
        <v>204</v>
      </c>
    </row>
    <row r="107" spans="2:14" x14ac:dyDescent="0.3">
      <c r="N107" t="s">
        <v>1088</v>
      </c>
    </row>
    <row r="108" spans="2:14" x14ac:dyDescent="0.3">
      <c r="B108" s="11" t="s">
        <v>212</v>
      </c>
      <c r="C108" s="11" t="s">
        <v>214</v>
      </c>
      <c r="D108" s="11" t="s">
        <v>200</v>
      </c>
    </row>
    <row r="109" spans="2:14" x14ac:dyDescent="0.3">
      <c r="B109" s="3">
        <v>1</v>
      </c>
      <c r="C109" s="3">
        <v>28</v>
      </c>
      <c r="D109" s="3" t="s">
        <v>1066</v>
      </c>
    </row>
    <row r="110" spans="2:14" x14ac:dyDescent="0.3">
      <c r="B110" s="3">
        <f>+B109+1</f>
        <v>2</v>
      </c>
      <c r="C110" s="3">
        <v>41</v>
      </c>
      <c r="D110" s="3" t="s">
        <v>1050</v>
      </c>
    </row>
    <row r="111" spans="2:14" x14ac:dyDescent="0.3">
      <c r="B111" s="3">
        <f t="shared" ref="B111:B174" si="9">+B110+1</f>
        <v>3</v>
      </c>
      <c r="C111" s="3">
        <v>33</v>
      </c>
      <c r="D111" s="3" t="s">
        <v>1067</v>
      </c>
    </row>
    <row r="112" spans="2:14" x14ac:dyDescent="0.3">
      <c r="B112" s="3">
        <f t="shared" si="9"/>
        <v>4</v>
      </c>
      <c r="C112" s="3">
        <v>42</v>
      </c>
      <c r="D112" s="3" t="s">
        <v>1068</v>
      </c>
    </row>
    <row r="113" spans="2:4" x14ac:dyDescent="0.3">
      <c r="B113" s="3">
        <f t="shared" si="9"/>
        <v>5</v>
      </c>
      <c r="C113" s="3">
        <v>32</v>
      </c>
      <c r="D113" s="3" t="s">
        <v>1069</v>
      </c>
    </row>
    <row r="114" spans="2:4" x14ac:dyDescent="0.3">
      <c r="B114" s="3">
        <f t="shared" si="9"/>
        <v>6</v>
      </c>
      <c r="C114" s="3">
        <v>27</v>
      </c>
      <c r="D114" s="3" t="s">
        <v>1070</v>
      </c>
    </row>
    <row r="115" spans="2:4" x14ac:dyDescent="0.3">
      <c r="B115" s="3">
        <f t="shared" si="9"/>
        <v>7</v>
      </c>
      <c r="C115" s="3">
        <v>39</v>
      </c>
      <c r="D115" s="3" t="s">
        <v>1071</v>
      </c>
    </row>
    <row r="116" spans="2:4" x14ac:dyDescent="0.3">
      <c r="B116" s="3">
        <f t="shared" si="9"/>
        <v>8</v>
      </c>
      <c r="C116" s="3">
        <v>45</v>
      </c>
      <c r="D116" s="3" t="s">
        <v>1072</v>
      </c>
    </row>
    <row r="117" spans="2:4" x14ac:dyDescent="0.3">
      <c r="B117" s="3">
        <f t="shared" si="9"/>
        <v>9</v>
      </c>
      <c r="C117" s="3">
        <v>34</v>
      </c>
      <c r="D117" s="3" t="s">
        <v>1073</v>
      </c>
    </row>
    <row r="118" spans="2:4" x14ac:dyDescent="0.3">
      <c r="B118" s="3">
        <f t="shared" si="9"/>
        <v>10</v>
      </c>
      <c r="C118" s="3">
        <v>38</v>
      </c>
      <c r="D118" s="3" t="s">
        <v>1074</v>
      </c>
    </row>
    <row r="119" spans="2:4" x14ac:dyDescent="0.3">
      <c r="B119" s="3">
        <f t="shared" si="9"/>
        <v>11</v>
      </c>
      <c r="C119" s="3">
        <v>29</v>
      </c>
      <c r="D119" s="3" t="s">
        <v>1074</v>
      </c>
    </row>
    <row r="120" spans="2:4" x14ac:dyDescent="0.3">
      <c r="B120" s="3">
        <f t="shared" si="9"/>
        <v>12</v>
      </c>
      <c r="C120" s="3">
        <v>49</v>
      </c>
      <c r="D120" s="3" t="s">
        <v>1075</v>
      </c>
    </row>
    <row r="121" spans="2:4" x14ac:dyDescent="0.3">
      <c r="B121" s="3">
        <f t="shared" si="9"/>
        <v>13</v>
      </c>
      <c r="C121" s="3">
        <v>40</v>
      </c>
      <c r="D121" s="3" t="s">
        <v>1076</v>
      </c>
    </row>
    <row r="122" spans="2:4" x14ac:dyDescent="0.3">
      <c r="B122" s="3">
        <f t="shared" si="9"/>
        <v>14</v>
      </c>
      <c r="C122" s="3">
        <v>30</v>
      </c>
      <c r="D122" s="3" t="s">
        <v>1076</v>
      </c>
    </row>
    <row r="123" spans="2:4" x14ac:dyDescent="0.3">
      <c r="B123" s="3">
        <f t="shared" si="9"/>
        <v>15</v>
      </c>
      <c r="C123" s="3">
        <v>36</v>
      </c>
      <c r="D123" s="3" t="s">
        <v>1077</v>
      </c>
    </row>
    <row r="124" spans="2:4" x14ac:dyDescent="0.3">
      <c r="B124" s="3">
        <f t="shared" si="9"/>
        <v>16</v>
      </c>
      <c r="C124" s="3">
        <v>47</v>
      </c>
      <c r="D124" s="3" t="s">
        <v>1078</v>
      </c>
    </row>
    <row r="125" spans="2:4" x14ac:dyDescent="0.3">
      <c r="B125" s="3">
        <f t="shared" si="9"/>
        <v>17</v>
      </c>
      <c r="C125" s="3">
        <v>541</v>
      </c>
      <c r="D125" s="3" t="s">
        <v>1079</v>
      </c>
    </row>
    <row r="126" spans="2:4" x14ac:dyDescent="0.3">
      <c r="B126" s="3">
        <f t="shared" si="9"/>
        <v>18</v>
      </c>
      <c r="C126" s="3">
        <v>52</v>
      </c>
      <c r="D126" s="3" t="s">
        <v>1080</v>
      </c>
    </row>
    <row r="127" spans="2:4" x14ac:dyDescent="0.3">
      <c r="B127" s="3">
        <f t="shared" si="9"/>
        <v>19</v>
      </c>
      <c r="C127" s="3">
        <v>44</v>
      </c>
      <c r="D127" s="3" t="s">
        <v>1081</v>
      </c>
    </row>
    <row r="128" spans="2:4" x14ac:dyDescent="0.3">
      <c r="B128" s="3">
        <f t="shared" si="9"/>
        <v>20</v>
      </c>
      <c r="C128" s="3">
        <v>31</v>
      </c>
      <c r="D128" s="3" t="s">
        <v>1082</v>
      </c>
    </row>
    <row r="129" spans="2:4" x14ac:dyDescent="0.3">
      <c r="B129" s="3">
        <f t="shared" si="9"/>
        <v>21</v>
      </c>
      <c r="C129" s="3">
        <v>26</v>
      </c>
      <c r="D129" s="3" t="s">
        <v>1083</v>
      </c>
    </row>
    <row r="130" spans="2:4" x14ac:dyDescent="0.3">
      <c r="B130" s="3">
        <f t="shared" si="9"/>
        <v>22</v>
      </c>
      <c r="C130" s="3">
        <v>35</v>
      </c>
      <c r="D130" s="3" t="s">
        <v>1084</v>
      </c>
    </row>
    <row r="131" spans="2:4" x14ac:dyDescent="0.3">
      <c r="B131" s="3">
        <f t="shared" si="9"/>
        <v>23</v>
      </c>
      <c r="C131" s="3">
        <v>53</v>
      </c>
      <c r="D131" s="3" t="s">
        <v>1085</v>
      </c>
    </row>
    <row r="132" spans="2:4" x14ac:dyDescent="0.3">
      <c r="B132" s="3">
        <f t="shared" si="9"/>
        <v>24</v>
      </c>
      <c r="C132" s="3">
        <v>37</v>
      </c>
      <c r="D132" s="3" t="s">
        <v>1086</v>
      </c>
    </row>
    <row r="133" spans="2:4" x14ac:dyDescent="0.3">
      <c r="B133" s="3">
        <f t="shared" si="9"/>
        <v>25</v>
      </c>
      <c r="C133" s="3">
        <v>46</v>
      </c>
      <c r="D133" s="3" t="s">
        <v>1087</v>
      </c>
    </row>
    <row r="134" spans="2:4" x14ac:dyDescent="0.3">
      <c r="B134" s="3">
        <f t="shared" si="9"/>
        <v>26</v>
      </c>
      <c r="C134" s="3">
        <v>43</v>
      </c>
      <c r="D134" s="3" t="s">
        <v>1087</v>
      </c>
    </row>
    <row r="135" spans="2:4" x14ac:dyDescent="0.3">
      <c r="B135" s="3">
        <f t="shared" si="9"/>
        <v>27</v>
      </c>
    </row>
    <row r="136" spans="2:4" x14ac:dyDescent="0.3">
      <c r="B136" s="3">
        <f t="shared" si="9"/>
        <v>28</v>
      </c>
    </row>
    <row r="137" spans="2:4" x14ac:dyDescent="0.3">
      <c r="B137" s="3">
        <f t="shared" si="9"/>
        <v>29</v>
      </c>
    </row>
    <row r="138" spans="2:4" x14ac:dyDescent="0.3">
      <c r="B138" s="3">
        <f t="shared" si="9"/>
        <v>30</v>
      </c>
    </row>
    <row r="139" spans="2:4" x14ac:dyDescent="0.3">
      <c r="B139" s="3">
        <f t="shared" si="9"/>
        <v>31</v>
      </c>
    </row>
    <row r="140" spans="2:4" x14ac:dyDescent="0.3">
      <c r="B140" s="3">
        <f t="shared" si="9"/>
        <v>32</v>
      </c>
    </row>
    <row r="141" spans="2:4" x14ac:dyDescent="0.3">
      <c r="B141" s="3">
        <f t="shared" si="9"/>
        <v>33</v>
      </c>
      <c r="D141" s="22"/>
    </row>
    <row r="142" spans="2:4" x14ac:dyDescent="0.3">
      <c r="B142" s="3">
        <f t="shared" si="9"/>
        <v>34</v>
      </c>
    </row>
    <row r="143" spans="2:4" x14ac:dyDescent="0.3">
      <c r="B143" s="3">
        <f t="shared" si="9"/>
        <v>35</v>
      </c>
    </row>
    <row r="144" spans="2:4" x14ac:dyDescent="0.3">
      <c r="B144" s="3">
        <f t="shared" si="9"/>
        <v>36</v>
      </c>
    </row>
    <row r="145" spans="2:2" x14ac:dyDescent="0.3">
      <c r="B145" s="3">
        <f t="shared" si="9"/>
        <v>37</v>
      </c>
    </row>
    <row r="146" spans="2:2" x14ac:dyDescent="0.3">
      <c r="B146" s="3">
        <f t="shared" si="9"/>
        <v>38</v>
      </c>
    </row>
    <row r="147" spans="2:2" x14ac:dyDescent="0.3">
      <c r="B147" s="3">
        <f t="shared" si="9"/>
        <v>39</v>
      </c>
    </row>
    <row r="148" spans="2:2" x14ac:dyDescent="0.3">
      <c r="B148" s="3">
        <f t="shared" si="9"/>
        <v>40</v>
      </c>
    </row>
    <row r="149" spans="2:2" x14ac:dyDescent="0.3">
      <c r="B149" s="3">
        <f t="shared" si="9"/>
        <v>41</v>
      </c>
    </row>
    <row r="150" spans="2:2" x14ac:dyDescent="0.3">
      <c r="B150" s="3">
        <f t="shared" si="9"/>
        <v>42</v>
      </c>
    </row>
    <row r="151" spans="2:2" x14ac:dyDescent="0.3">
      <c r="B151" s="3">
        <f t="shared" si="9"/>
        <v>43</v>
      </c>
    </row>
    <row r="152" spans="2:2" x14ac:dyDescent="0.3">
      <c r="B152" s="3">
        <f t="shared" si="9"/>
        <v>44</v>
      </c>
    </row>
    <row r="153" spans="2:2" x14ac:dyDescent="0.3">
      <c r="B153" s="3">
        <f t="shared" si="9"/>
        <v>45</v>
      </c>
    </row>
    <row r="154" spans="2:2" x14ac:dyDescent="0.3">
      <c r="B154" s="3">
        <f t="shared" si="9"/>
        <v>46</v>
      </c>
    </row>
    <row r="155" spans="2:2" x14ac:dyDescent="0.3">
      <c r="B155" s="3">
        <f t="shared" si="9"/>
        <v>47</v>
      </c>
    </row>
    <row r="156" spans="2:2" x14ac:dyDescent="0.3">
      <c r="B156" s="3">
        <f t="shared" si="9"/>
        <v>48</v>
      </c>
    </row>
    <row r="157" spans="2:2" x14ac:dyDescent="0.3">
      <c r="B157" s="3">
        <f t="shared" si="9"/>
        <v>49</v>
      </c>
    </row>
    <row r="158" spans="2:2" x14ac:dyDescent="0.3">
      <c r="B158" s="3">
        <f t="shared" si="9"/>
        <v>50</v>
      </c>
    </row>
    <row r="159" spans="2:2" x14ac:dyDescent="0.3">
      <c r="B159" s="3">
        <f t="shared" si="9"/>
        <v>51</v>
      </c>
    </row>
    <row r="160" spans="2:2" x14ac:dyDescent="0.3">
      <c r="B160" s="3">
        <f t="shared" si="9"/>
        <v>52</v>
      </c>
    </row>
    <row r="161" spans="2:2" x14ac:dyDescent="0.3">
      <c r="B161" s="3">
        <f t="shared" si="9"/>
        <v>53</v>
      </c>
    </row>
    <row r="162" spans="2:2" x14ac:dyDescent="0.3">
      <c r="B162" s="3">
        <f t="shared" si="9"/>
        <v>54</v>
      </c>
    </row>
    <row r="163" spans="2:2" x14ac:dyDescent="0.3">
      <c r="B163" s="3">
        <f t="shared" si="9"/>
        <v>55</v>
      </c>
    </row>
    <row r="164" spans="2:2" x14ac:dyDescent="0.3">
      <c r="B164" s="3">
        <f t="shared" si="9"/>
        <v>56</v>
      </c>
    </row>
    <row r="165" spans="2:2" x14ac:dyDescent="0.3">
      <c r="B165" s="3">
        <f t="shared" si="9"/>
        <v>57</v>
      </c>
    </row>
    <row r="166" spans="2:2" x14ac:dyDescent="0.3">
      <c r="B166" s="3">
        <f t="shared" si="9"/>
        <v>58</v>
      </c>
    </row>
    <row r="167" spans="2:2" x14ac:dyDescent="0.3">
      <c r="B167" s="3">
        <f t="shared" si="9"/>
        <v>59</v>
      </c>
    </row>
    <row r="168" spans="2:2" x14ac:dyDescent="0.3">
      <c r="B168" s="3">
        <f t="shared" si="9"/>
        <v>60</v>
      </c>
    </row>
    <row r="169" spans="2:2" x14ac:dyDescent="0.3">
      <c r="B169" s="3">
        <f t="shared" si="9"/>
        <v>61</v>
      </c>
    </row>
    <row r="170" spans="2:2" x14ac:dyDescent="0.3">
      <c r="B170" s="3">
        <f t="shared" si="9"/>
        <v>62</v>
      </c>
    </row>
    <row r="171" spans="2:2" x14ac:dyDescent="0.3">
      <c r="B171" s="3">
        <f t="shared" si="9"/>
        <v>63</v>
      </c>
    </row>
    <row r="172" spans="2:2" x14ac:dyDescent="0.3">
      <c r="B172" s="3">
        <f t="shared" si="9"/>
        <v>64</v>
      </c>
    </row>
    <row r="173" spans="2:2" x14ac:dyDescent="0.3">
      <c r="B173" s="3">
        <f t="shared" si="9"/>
        <v>65</v>
      </c>
    </row>
    <row r="174" spans="2:2" x14ac:dyDescent="0.3">
      <c r="B174" s="3">
        <f t="shared" si="9"/>
        <v>66</v>
      </c>
    </row>
    <row r="175" spans="2:2" x14ac:dyDescent="0.3">
      <c r="B175" s="3">
        <f t="shared" ref="B175:B208" si="10">+B174+1</f>
        <v>67</v>
      </c>
    </row>
    <row r="176" spans="2:2" x14ac:dyDescent="0.3">
      <c r="B176" s="3">
        <f t="shared" si="10"/>
        <v>68</v>
      </c>
    </row>
    <row r="177" spans="2:2" x14ac:dyDescent="0.3">
      <c r="B177" s="3">
        <f t="shared" si="10"/>
        <v>69</v>
      </c>
    </row>
    <row r="178" spans="2:2" x14ac:dyDescent="0.3">
      <c r="B178" s="3">
        <f t="shared" si="10"/>
        <v>70</v>
      </c>
    </row>
    <row r="179" spans="2:2" x14ac:dyDescent="0.3">
      <c r="B179" s="3">
        <f t="shared" si="10"/>
        <v>71</v>
      </c>
    </row>
    <row r="180" spans="2:2" x14ac:dyDescent="0.3">
      <c r="B180" s="3">
        <f t="shared" si="10"/>
        <v>72</v>
      </c>
    </row>
    <row r="181" spans="2:2" x14ac:dyDescent="0.3">
      <c r="B181" s="3">
        <f t="shared" si="10"/>
        <v>73</v>
      </c>
    </row>
    <row r="182" spans="2:2" x14ac:dyDescent="0.3">
      <c r="B182" s="3">
        <f t="shared" si="10"/>
        <v>74</v>
      </c>
    </row>
    <row r="183" spans="2:2" x14ac:dyDescent="0.3">
      <c r="B183" s="3">
        <f t="shared" si="10"/>
        <v>75</v>
      </c>
    </row>
    <row r="184" spans="2:2" x14ac:dyDescent="0.3">
      <c r="B184" s="3">
        <f t="shared" si="10"/>
        <v>76</v>
      </c>
    </row>
    <row r="185" spans="2:2" x14ac:dyDescent="0.3">
      <c r="B185" s="3">
        <f t="shared" si="10"/>
        <v>77</v>
      </c>
    </row>
    <row r="186" spans="2:2" x14ac:dyDescent="0.3">
      <c r="B186" s="3">
        <f t="shared" si="10"/>
        <v>78</v>
      </c>
    </row>
    <row r="187" spans="2:2" x14ac:dyDescent="0.3">
      <c r="B187" s="3">
        <f t="shared" si="10"/>
        <v>79</v>
      </c>
    </row>
    <row r="188" spans="2:2" x14ac:dyDescent="0.3">
      <c r="B188" s="3">
        <f t="shared" si="10"/>
        <v>80</v>
      </c>
    </row>
    <row r="189" spans="2:2" x14ac:dyDescent="0.3">
      <c r="B189" s="3">
        <f t="shared" si="10"/>
        <v>81</v>
      </c>
    </row>
    <row r="190" spans="2:2" x14ac:dyDescent="0.3">
      <c r="B190" s="3">
        <f t="shared" si="10"/>
        <v>82</v>
      </c>
    </row>
    <row r="191" spans="2:2" x14ac:dyDescent="0.3">
      <c r="B191" s="3">
        <f t="shared" si="10"/>
        <v>83</v>
      </c>
    </row>
    <row r="192" spans="2:2" x14ac:dyDescent="0.3">
      <c r="B192" s="3">
        <f t="shared" si="10"/>
        <v>84</v>
      </c>
    </row>
    <row r="193" spans="2:2" x14ac:dyDescent="0.3">
      <c r="B193" s="3">
        <f t="shared" si="10"/>
        <v>85</v>
      </c>
    </row>
    <row r="194" spans="2:2" x14ac:dyDescent="0.3">
      <c r="B194" s="3">
        <f t="shared" si="10"/>
        <v>86</v>
      </c>
    </row>
    <row r="195" spans="2:2" x14ac:dyDescent="0.3">
      <c r="B195" s="3">
        <f t="shared" si="10"/>
        <v>87</v>
      </c>
    </row>
    <row r="196" spans="2:2" x14ac:dyDescent="0.3">
      <c r="B196" s="3">
        <f t="shared" si="10"/>
        <v>88</v>
      </c>
    </row>
    <row r="197" spans="2:2" x14ac:dyDescent="0.3">
      <c r="B197" s="3">
        <f t="shared" si="10"/>
        <v>89</v>
      </c>
    </row>
    <row r="198" spans="2:2" x14ac:dyDescent="0.3">
      <c r="B198" s="3">
        <f t="shared" si="10"/>
        <v>90</v>
      </c>
    </row>
    <row r="199" spans="2:2" x14ac:dyDescent="0.3">
      <c r="B199" s="3">
        <f t="shared" si="10"/>
        <v>91</v>
      </c>
    </row>
    <row r="200" spans="2:2" x14ac:dyDescent="0.3">
      <c r="B200" s="3">
        <f t="shared" si="10"/>
        <v>92</v>
      </c>
    </row>
    <row r="201" spans="2:2" x14ac:dyDescent="0.3">
      <c r="B201" s="3">
        <f t="shared" si="10"/>
        <v>93</v>
      </c>
    </row>
    <row r="202" spans="2:2" x14ac:dyDescent="0.3">
      <c r="B202" s="3">
        <f t="shared" si="10"/>
        <v>94</v>
      </c>
    </row>
    <row r="203" spans="2:2" x14ac:dyDescent="0.3">
      <c r="B203" s="3">
        <f t="shared" si="10"/>
        <v>95</v>
      </c>
    </row>
    <row r="204" spans="2:2" x14ac:dyDescent="0.3">
      <c r="B204" s="3">
        <f t="shared" si="10"/>
        <v>96</v>
      </c>
    </row>
    <row r="205" spans="2:2" x14ac:dyDescent="0.3">
      <c r="B205" s="3">
        <f t="shared" si="10"/>
        <v>97</v>
      </c>
    </row>
    <row r="206" spans="2:2" x14ac:dyDescent="0.3">
      <c r="B206" s="3">
        <f t="shared" si="10"/>
        <v>98</v>
      </c>
    </row>
    <row r="207" spans="2:2" x14ac:dyDescent="0.3">
      <c r="B207" s="3">
        <f t="shared" si="10"/>
        <v>99</v>
      </c>
    </row>
    <row r="208" spans="2:2" x14ac:dyDescent="0.3">
      <c r="B208" s="3">
        <f t="shared" si="10"/>
        <v>100</v>
      </c>
    </row>
  </sheetData>
  <sortState xmlns:xlrd2="http://schemas.microsoft.com/office/spreadsheetml/2017/richdata2" ref="B4:I38">
    <sortCondition ref="B4"/>
  </sortState>
  <mergeCells count="3">
    <mergeCell ref="B2:G2"/>
    <mergeCell ref="B106:J106"/>
    <mergeCell ref="B1:G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M208"/>
  <sheetViews>
    <sheetView workbookViewId="0">
      <pane ySplit="3" topLeftCell="A18" activePane="bottomLeft" state="frozen"/>
      <selection activeCell="N2" sqref="N2"/>
      <selection pane="bottomLeft" activeCell="B40" sqref="B40"/>
    </sheetView>
  </sheetViews>
  <sheetFormatPr defaultRowHeight="14.25" customHeight="1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73" t="s">
        <v>1017</v>
      </c>
      <c r="C1" s="73"/>
      <c r="D1" s="73"/>
      <c r="E1" s="73"/>
      <c r="F1" s="73"/>
      <c r="G1" s="73"/>
      <c r="H1" s="49"/>
      <c r="I1" s="24"/>
      <c r="J1" s="24"/>
      <c r="N1" s="45" t="s">
        <v>1015</v>
      </c>
    </row>
    <row r="2" spans="1:39" ht="14.25" customHeight="1" x14ac:dyDescent="0.3">
      <c r="B2" s="74" t="s">
        <v>36</v>
      </c>
      <c r="C2" s="74"/>
      <c r="D2" s="74"/>
      <c r="E2" s="74"/>
      <c r="F2" s="74"/>
      <c r="G2" s="74"/>
      <c r="H2" s="6"/>
      <c r="I2" s="6"/>
      <c r="J2" s="5"/>
      <c r="N2" s="45"/>
    </row>
    <row r="3" spans="1:39" ht="14.25" customHeight="1" x14ac:dyDescent="0.3">
      <c r="A3" s="26" t="s">
        <v>481</v>
      </c>
      <c r="B3" s="6" t="s">
        <v>212</v>
      </c>
      <c r="C3" s="6" t="s">
        <v>214</v>
      </c>
      <c r="D3" s="6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6" t="s">
        <v>215</v>
      </c>
      <c r="K3" s="6" t="s">
        <v>564</v>
      </c>
      <c r="N3" s="12" t="s">
        <v>201</v>
      </c>
      <c r="O3" s="12" t="s">
        <v>202</v>
      </c>
      <c r="P3" s="12" t="s">
        <v>492</v>
      </c>
      <c r="Q3" s="12" t="s">
        <v>496</v>
      </c>
      <c r="R3" s="12" t="s">
        <v>203</v>
      </c>
      <c r="S3" s="12" t="s">
        <v>1009</v>
      </c>
      <c r="T3" s="12" t="s">
        <v>801</v>
      </c>
      <c r="U3" s="12" t="s">
        <v>205</v>
      </c>
      <c r="V3" s="12" t="s">
        <v>206</v>
      </c>
      <c r="W3" s="12" t="s">
        <v>483</v>
      </c>
      <c r="X3" s="12" t="s">
        <v>498</v>
      </c>
      <c r="Y3" s="12" t="s">
        <v>1088</v>
      </c>
      <c r="Z3" s="11"/>
      <c r="AA3" s="11"/>
      <c r="AB3" s="11"/>
      <c r="AC3" s="11"/>
      <c r="AD3" s="11"/>
      <c r="AE3" s="11"/>
      <c r="AF3" s="11"/>
      <c r="AG3" s="11"/>
      <c r="AH3" s="34"/>
      <c r="AI3" s="34"/>
      <c r="AJ3" s="34"/>
      <c r="AK3" s="34"/>
      <c r="AL3" s="34"/>
      <c r="AM3" s="34"/>
    </row>
    <row r="4" spans="1:39" ht="14.25" customHeight="1" x14ac:dyDescent="0.3">
      <c r="A4" t="str">
        <f>+K4</f>
        <v>B&amp;H  1</v>
      </c>
      <c r="B4" s="3">
        <v>1</v>
      </c>
      <c r="C4" s="3">
        <v>102</v>
      </c>
      <c r="D4" s="27" t="s">
        <v>1092</v>
      </c>
      <c r="E4" s="1" t="str">
        <f>+VLOOKUP($C4,MasterData!$B$4:$K$1003,2,"false")</f>
        <v>Julieana</v>
      </c>
      <c r="F4" s="1" t="str">
        <f>+VLOOKUP($C4,MasterData!$B$4:$K$1003,3,"false")</f>
        <v>Walsh</v>
      </c>
      <c r="G4" s="1" t="str">
        <f>+VLOOKUP($C4,MasterData!$B$4:$K$1003,4,"false")</f>
        <v>B&amp;H</v>
      </c>
      <c r="H4" s="1" t="str">
        <f>+VLOOKUP($C4,MasterData!$B$4:$K$1003,5,"false")</f>
        <v>U13</v>
      </c>
      <c r="I4" s="3" t="str">
        <f>+VLOOKUP($C4,MasterData!$B$4:$K$1003,6,"false")</f>
        <v>F</v>
      </c>
      <c r="J4" s="31" t="str">
        <f>TEXT(SUMPRODUCT(--(G4=$G$4:$G$598),--(B4&gt;$B$4:$B$598))+1,0)</f>
        <v>1</v>
      </c>
      <c r="K4" s="1" t="str">
        <f>+G4&amp;"  "&amp;J4</f>
        <v>B&amp;H  1</v>
      </c>
      <c r="M4">
        <v>1</v>
      </c>
      <c r="N4" s="35">
        <f>+IF(ISNA(VLOOKUP(N$3&amp;"  "&amp;$M4,$A$3:$I$110,2,0)),"",VLOOKUP(N$3&amp;"  "&amp;$M4,$A$3:$I$110,2,0))</f>
        <v>1</v>
      </c>
      <c r="O4" s="35">
        <f t="shared" ref="O4:AM9" si="0">+IF(ISNA(VLOOKUP(O$3&amp;"  "&amp;$M4,$A$3:$I$110,2,0)),"",VLOOKUP(O$3&amp;"  "&amp;$M4,$A$3:$I$110,2,0))</f>
        <v>2</v>
      </c>
      <c r="P4" s="35">
        <f t="shared" si="0"/>
        <v>3</v>
      </c>
      <c r="Q4" s="35">
        <f t="shared" si="0"/>
        <v>4</v>
      </c>
      <c r="R4" s="35">
        <f t="shared" si="0"/>
        <v>10</v>
      </c>
      <c r="S4" s="35">
        <f t="shared" si="0"/>
        <v>11</v>
      </c>
      <c r="T4" s="35">
        <f t="shared" si="0"/>
        <v>12</v>
      </c>
      <c r="U4" s="35">
        <f t="shared" si="0"/>
        <v>13</v>
      </c>
      <c r="V4" s="35">
        <f t="shared" si="0"/>
        <v>23</v>
      </c>
      <c r="W4" s="35">
        <f t="shared" si="0"/>
        <v>24</v>
      </c>
      <c r="X4" s="35">
        <f t="shared" si="0"/>
        <v>25</v>
      </c>
      <c r="Y4" s="35" t="str">
        <f t="shared" si="0"/>
        <v/>
      </c>
      <c r="Z4" s="35" t="str">
        <f t="shared" si="0"/>
        <v/>
      </c>
      <c r="AA4" s="35" t="str">
        <f t="shared" si="0"/>
        <v/>
      </c>
      <c r="AB4" s="35" t="str">
        <f t="shared" si="0"/>
        <v/>
      </c>
      <c r="AC4" s="35" t="str">
        <f t="shared" si="0"/>
        <v/>
      </c>
      <c r="AD4" s="35" t="str">
        <f t="shared" si="0"/>
        <v/>
      </c>
      <c r="AE4" s="35" t="str">
        <f t="shared" si="0"/>
        <v/>
      </c>
      <c r="AF4" s="35" t="str">
        <f t="shared" si="0"/>
        <v/>
      </c>
      <c r="AG4" s="35" t="str">
        <f t="shared" si="0"/>
        <v/>
      </c>
      <c r="AH4" s="35" t="str">
        <f t="shared" si="0"/>
        <v/>
      </c>
      <c r="AI4" s="35" t="str">
        <f t="shared" si="0"/>
        <v/>
      </c>
      <c r="AJ4" s="35" t="str">
        <f t="shared" si="0"/>
        <v/>
      </c>
      <c r="AK4" s="35" t="str">
        <f t="shared" si="0"/>
        <v/>
      </c>
      <c r="AL4" s="35" t="str">
        <f t="shared" si="0"/>
        <v/>
      </c>
      <c r="AM4" s="35" t="str">
        <f t="shared" si="0"/>
        <v/>
      </c>
    </row>
    <row r="5" spans="1:39" ht="14.25" customHeight="1" x14ac:dyDescent="0.3">
      <c r="A5" t="str">
        <f t="shared" ref="A5:A38" si="1">+K5</f>
        <v>PHX  1</v>
      </c>
      <c r="B5" s="3">
        <f>+B4+1</f>
        <v>2</v>
      </c>
      <c r="C5" s="3">
        <v>100</v>
      </c>
      <c r="D5" s="27" t="s">
        <v>1093</v>
      </c>
      <c r="E5" s="1" t="str">
        <f>+VLOOKUP($C5,MasterData!$B$4:$K$1003,2,"false")</f>
        <v>Katherine</v>
      </c>
      <c r="F5" s="1" t="str">
        <f>+VLOOKUP($C5,MasterData!$B$4:$K$1003,3,"false")</f>
        <v>Haslip</v>
      </c>
      <c r="G5" s="1" t="str">
        <f>+VLOOKUP($C5,MasterData!$B$4:$K$1003,4,"false")</f>
        <v>PHX</v>
      </c>
      <c r="H5" s="1" t="str">
        <f>+VLOOKUP($C5,MasterData!$B$4:$K$1003,5,"false")</f>
        <v>U13</v>
      </c>
      <c r="I5" s="3" t="str">
        <f>+VLOOKUP($C5,MasterData!$B$4:$K$1003,6,"false")</f>
        <v>F</v>
      </c>
      <c r="J5" s="31" t="str">
        <f t="shared" ref="J5:J20" si="2">TEXT(SUMPRODUCT(--(G5=$G$4:$G$598),--(B5&gt;$B$4:$B$598))+1,0)</f>
        <v>1</v>
      </c>
      <c r="K5" s="1" t="str">
        <f t="shared" ref="K5:K20" si="3">+G5&amp;"  "&amp;J5</f>
        <v>PHX  1</v>
      </c>
      <c r="M5">
        <v>2</v>
      </c>
      <c r="N5" s="35">
        <f t="shared" ref="N5:AC9" si="4">+IF(ISNA(VLOOKUP(N$3&amp;"  "&amp;$M5,$A$3:$I$110,2,0)),"",VLOOKUP(N$3&amp;"  "&amp;$M5,$A$3:$I$110,2,0))</f>
        <v>7</v>
      </c>
      <c r="O5" s="35" t="str">
        <f t="shared" si="4"/>
        <v/>
      </c>
      <c r="P5" s="35">
        <f t="shared" si="4"/>
        <v>5</v>
      </c>
      <c r="Q5" s="35">
        <f t="shared" si="4"/>
        <v>6</v>
      </c>
      <c r="R5" s="35">
        <f t="shared" si="4"/>
        <v>20</v>
      </c>
      <c r="S5" s="35">
        <f t="shared" si="4"/>
        <v>16</v>
      </c>
      <c r="T5" s="35" t="str">
        <f t="shared" si="4"/>
        <v/>
      </c>
      <c r="U5" s="35">
        <f t="shared" si="4"/>
        <v>30</v>
      </c>
      <c r="V5" s="35" t="str">
        <f t="shared" si="4"/>
        <v/>
      </c>
      <c r="W5" s="35">
        <f t="shared" si="4"/>
        <v>34</v>
      </c>
      <c r="X5" s="35">
        <f t="shared" si="4"/>
        <v>28</v>
      </c>
      <c r="Y5" s="35" t="str">
        <f t="shared" si="4"/>
        <v/>
      </c>
      <c r="Z5" s="35" t="str">
        <f t="shared" si="4"/>
        <v/>
      </c>
      <c r="AA5" s="35" t="str">
        <f t="shared" si="4"/>
        <v/>
      </c>
      <c r="AB5" s="35" t="str">
        <f t="shared" si="4"/>
        <v/>
      </c>
      <c r="AC5" s="35" t="str">
        <f t="shared" si="4"/>
        <v/>
      </c>
      <c r="AD5" s="35" t="str">
        <f t="shared" si="0"/>
        <v/>
      </c>
      <c r="AE5" s="35" t="str">
        <f t="shared" si="0"/>
        <v/>
      </c>
      <c r="AF5" s="35" t="str">
        <f t="shared" si="0"/>
        <v/>
      </c>
      <c r="AG5" s="35" t="str">
        <f t="shared" si="0"/>
        <v/>
      </c>
      <c r="AH5" s="35" t="str">
        <f t="shared" si="0"/>
        <v/>
      </c>
      <c r="AI5" s="35" t="str">
        <f t="shared" si="0"/>
        <v/>
      </c>
      <c r="AJ5" s="35" t="str">
        <f t="shared" si="0"/>
        <v/>
      </c>
      <c r="AK5" s="35" t="str">
        <f t="shared" si="0"/>
        <v/>
      </c>
      <c r="AL5" s="35" t="str">
        <f t="shared" si="0"/>
        <v/>
      </c>
      <c r="AM5" s="35" t="str">
        <f t="shared" si="0"/>
        <v/>
      </c>
    </row>
    <row r="6" spans="1:39" ht="14.25" customHeight="1" x14ac:dyDescent="0.3">
      <c r="A6" t="str">
        <f t="shared" si="1"/>
        <v>CRA  1</v>
      </c>
      <c r="B6" s="3">
        <f t="shared" ref="B6:B38" si="5">+B5+1</f>
        <v>3</v>
      </c>
      <c r="C6" s="3">
        <v>104</v>
      </c>
      <c r="D6" s="27" t="s">
        <v>1094</v>
      </c>
      <c r="E6" s="1" t="str">
        <f>+VLOOKUP($C6,MasterData!$B$4:$K$1003,2,"false")</f>
        <v>Bibi</v>
      </c>
      <c r="F6" s="1" t="str">
        <f>+VLOOKUP($C6,MasterData!$B$4:$K$1003,3,"false")</f>
        <v>Webb</v>
      </c>
      <c r="G6" s="1" t="str">
        <f>+VLOOKUP($C6,MasterData!$B$4:$K$1003,4,"false")</f>
        <v>CRA</v>
      </c>
      <c r="H6" s="1" t="str">
        <f>+VLOOKUP($C6,MasterData!$B$4:$K$1003,5,"false")</f>
        <v>U13</v>
      </c>
      <c r="I6" s="3" t="str">
        <f>+VLOOKUP($C6,MasterData!$B$4:$K$1003,6,"false")</f>
        <v>F</v>
      </c>
      <c r="J6" s="31" t="str">
        <f t="shared" si="2"/>
        <v>1</v>
      </c>
      <c r="K6" s="1" t="str">
        <f t="shared" si="3"/>
        <v>CRA  1</v>
      </c>
      <c r="M6">
        <v>3</v>
      </c>
      <c r="N6" s="35">
        <f t="shared" si="4"/>
        <v>9</v>
      </c>
      <c r="O6" s="35" t="str">
        <f t="shared" si="0"/>
        <v/>
      </c>
      <c r="P6" s="35">
        <f t="shared" si="0"/>
        <v>22</v>
      </c>
      <c r="Q6" s="35">
        <f t="shared" si="0"/>
        <v>8</v>
      </c>
      <c r="R6" s="35">
        <f t="shared" si="0"/>
        <v>35</v>
      </c>
      <c r="S6" s="35">
        <f t="shared" si="0"/>
        <v>26</v>
      </c>
      <c r="T6" s="35" t="str">
        <f t="shared" si="0"/>
        <v/>
      </c>
      <c r="U6" s="35" t="str">
        <f t="shared" si="0"/>
        <v/>
      </c>
      <c r="V6" s="35" t="str">
        <f t="shared" si="0"/>
        <v/>
      </c>
      <c r="W6" s="35" t="str">
        <f t="shared" si="0"/>
        <v/>
      </c>
      <c r="X6" s="35">
        <f t="shared" si="0"/>
        <v>31</v>
      </c>
      <c r="Y6" s="35" t="str">
        <f t="shared" si="0"/>
        <v/>
      </c>
      <c r="Z6" s="35" t="str">
        <f t="shared" si="0"/>
        <v/>
      </c>
      <c r="AA6" s="35" t="str">
        <f t="shared" si="0"/>
        <v/>
      </c>
      <c r="AB6" s="35" t="str">
        <f t="shared" si="0"/>
        <v/>
      </c>
      <c r="AC6" s="35" t="str">
        <f t="shared" si="0"/>
        <v/>
      </c>
      <c r="AD6" s="35" t="str">
        <f t="shared" si="0"/>
        <v/>
      </c>
      <c r="AE6" s="35" t="str">
        <f t="shared" si="0"/>
        <v/>
      </c>
      <c r="AF6" s="35" t="str">
        <f t="shared" si="0"/>
        <v/>
      </c>
      <c r="AG6" s="35" t="str">
        <f t="shared" si="0"/>
        <v/>
      </c>
      <c r="AH6" s="35" t="str">
        <f t="shared" si="0"/>
        <v/>
      </c>
      <c r="AI6" s="35" t="str">
        <f t="shared" si="0"/>
        <v/>
      </c>
      <c r="AJ6" s="35" t="str">
        <f t="shared" si="0"/>
        <v/>
      </c>
      <c r="AK6" s="35" t="str">
        <f t="shared" si="0"/>
        <v/>
      </c>
      <c r="AL6" s="35" t="str">
        <f t="shared" si="0"/>
        <v/>
      </c>
      <c r="AM6" s="35" t="str">
        <f t="shared" si="0"/>
        <v/>
      </c>
    </row>
    <row r="7" spans="1:39" ht="14.25" customHeight="1" x14ac:dyDescent="0.3">
      <c r="A7" t="str">
        <f t="shared" si="1"/>
        <v>EAS  1</v>
      </c>
      <c r="B7" s="3">
        <f t="shared" si="5"/>
        <v>4</v>
      </c>
      <c r="C7" s="3">
        <v>113</v>
      </c>
      <c r="D7" s="27" t="s">
        <v>1095</v>
      </c>
      <c r="E7" s="1" t="str">
        <f>+VLOOKUP($C7,MasterData!$B$4:$K$1003,2,"false")</f>
        <v>Freda</v>
      </c>
      <c r="F7" s="1" t="str">
        <f>+VLOOKUP($C7,MasterData!$B$4:$K$1003,3,"false")</f>
        <v>Pearce</v>
      </c>
      <c r="G7" s="1" t="str">
        <f>+VLOOKUP($C7,MasterData!$B$4:$K$1003,4,"false")</f>
        <v>EAS</v>
      </c>
      <c r="H7" s="1" t="str">
        <f>+VLOOKUP($C7,MasterData!$B$4:$K$1003,5,"false")</f>
        <v>U13</v>
      </c>
      <c r="I7" s="3" t="str">
        <f>+VLOOKUP($C7,MasterData!$B$4:$K$1003,6,"false")</f>
        <v>F</v>
      </c>
      <c r="J7" s="31" t="str">
        <f t="shared" si="2"/>
        <v>1</v>
      </c>
      <c r="K7" s="1" t="str">
        <f t="shared" si="3"/>
        <v>EAS  1</v>
      </c>
      <c r="N7" s="35" t="str">
        <f t="shared" si="4"/>
        <v/>
      </c>
      <c r="O7" s="35" t="str">
        <f t="shared" si="0"/>
        <v/>
      </c>
      <c r="P7" s="35" t="str">
        <f t="shared" si="0"/>
        <v/>
      </c>
      <c r="Q7" s="35" t="str">
        <f t="shared" si="0"/>
        <v/>
      </c>
      <c r="R7" s="35" t="str">
        <f t="shared" si="0"/>
        <v/>
      </c>
      <c r="S7" s="35" t="str">
        <f t="shared" si="0"/>
        <v/>
      </c>
      <c r="T7" s="35" t="str">
        <f t="shared" si="0"/>
        <v/>
      </c>
      <c r="U7" s="35" t="str">
        <f t="shared" si="0"/>
        <v/>
      </c>
      <c r="V7" s="35" t="str">
        <f t="shared" si="0"/>
        <v/>
      </c>
      <c r="W7" s="35" t="str">
        <f t="shared" si="0"/>
        <v/>
      </c>
      <c r="X7" s="35" t="str">
        <f t="shared" si="0"/>
        <v/>
      </c>
      <c r="Y7" s="35" t="str">
        <f t="shared" si="0"/>
        <v/>
      </c>
      <c r="Z7" s="35" t="str">
        <f t="shared" si="0"/>
        <v/>
      </c>
      <c r="AA7" s="35" t="str">
        <f t="shared" si="0"/>
        <v/>
      </c>
      <c r="AB7" s="35" t="str">
        <f t="shared" si="0"/>
        <v/>
      </c>
      <c r="AC7" s="35" t="str">
        <f t="shared" si="0"/>
        <v/>
      </c>
      <c r="AD7" s="35" t="str">
        <f t="shared" si="0"/>
        <v/>
      </c>
      <c r="AE7" s="35" t="str">
        <f t="shared" si="0"/>
        <v/>
      </c>
      <c r="AF7" s="35" t="str">
        <f t="shared" si="0"/>
        <v/>
      </c>
      <c r="AG7" s="35" t="str">
        <f t="shared" si="0"/>
        <v/>
      </c>
      <c r="AH7" s="35" t="str">
        <f t="shared" si="0"/>
        <v/>
      </c>
      <c r="AI7" s="35" t="str">
        <f t="shared" si="0"/>
        <v/>
      </c>
      <c r="AJ7" s="35" t="str">
        <f t="shared" si="0"/>
        <v/>
      </c>
      <c r="AK7" s="35" t="str">
        <f t="shared" si="0"/>
        <v/>
      </c>
      <c r="AL7" s="35" t="str">
        <f t="shared" si="0"/>
        <v/>
      </c>
      <c r="AM7" s="35" t="str">
        <f t="shared" si="0"/>
        <v/>
      </c>
    </row>
    <row r="8" spans="1:39" ht="14.25" customHeight="1" x14ac:dyDescent="0.3">
      <c r="A8" t="str">
        <f t="shared" si="1"/>
        <v>CRA  2</v>
      </c>
      <c r="B8" s="3">
        <f t="shared" si="5"/>
        <v>5</v>
      </c>
      <c r="C8" s="3">
        <v>107</v>
      </c>
      <c r="D8" s="27" t="s">
        <v>1096</v>
      </c>
      <c r="E8" s="1" t="str">
        <f>+VLOOKUP($C8,MasterData!$B$4:$K$1003,2,"false")</f>
        <v>Elsie</v>
      </c>
      <c r="F8" s="1" t="str">
        <f>+VLOOKUP($C8,MasterData!$B$4:$K$1003,3,"false")</f>
        <v>Whyman</v>
      </c>
      <c r="G8" s="1" t="str">
        <f>+VLOOKUP($C8,MasterData!$B$4:$K$1003,4,"false")</f>
        <v>CRA</v>
      </c>
      <c r="H8" s="1" t="str">
        <f>+VLOOKUP($C8,MasterData!$B$4:$K$1003,5,"false")</f>
        <v>U13</v>
      </c>
      <c r="I8" s="3" t="str">
        <f>+VLOOKUP($C8,MasterData!$B$4:$K$1003,6,"false")</f>
        <v>F</v>
      </c>
      <c r="J8" s="31" t="str">
        <f t="shared" si="2"/>
        <v>2</v>
      </c>
      <c r="K8" s="1" t="str">
        <f t="shared" si="3"/>
        <v>CRA  2</v>
      </c>
      <c r="N8" s="35" t="str">
        <f t="shared" si="4"/>
        <v/>
      </c>
      <c r="O8" s="35" t="str">
        <f t="shared" si="0"/>
        <v/>
      </c>
      <c r="P8" s="35" t="str">
        <f t="shared" si="0"/>
        <v/>
      </c>
      <c r="Q8" s="35" t="str">
        <f t="shared" si="0"/>
        <v/>
      </c>
      <c r="R8" s="35" t="str">
        <f t="shared" si="0"/>
        <v/>
      </c>
      <c r="S8" s="35" t="str">
        <f t="shared" si="0"/>
        <v/>
      </c>
      <c r="T8" s="35" t="str">
        <f t="shared" si="0"/>
        <v/>
      </c>
      <c r="U8" s="35" t="str">
        <f t="shared" si="0"/>
        <v/>
      </c>
      <c r="V8" s="35" t="str">
        <f t="shared" si="0"/>
        <v/>
      </c>
      <c r="W8" s="35" t="str">
        <f t="shared" si="0"/>
        <v/>
      </c>
      <c r="X8" s="35" t="str">
        <f t="shared" si="0"/>
        <v/>
      </c>
      <c r="Y8" s="35" t="str">
        <f t="shared" si="0"/>
        <v/>
      </c>
      <c r="Z8" s="35" t="str">
        <f t="shared" si="0"/>
        <v/>
      </c>
      <c r="AA8" s="35" t="str">
        <f t="shared" si="0"/>
        <v/>
      </c>
      <c r="AB8" s="35" t="str">
        <f t="shared" si="0"/>
        <v/>
      </c>
      <c r="AC8" s="35" t="str">
        <f t="shared" si="0"/>
        <v/>
      </c>
      <c r="AD8" s="35" t="str">
        <f t="shared" si="0"/>
        <v/>
      </c>
      <c r="AE8" s="35" t="str">
        <f t="shared" si="0"/>
        <v/>
      </c>
      <c r="AF8" s="35" t="str">
        <f t="shared" si="0"/>
        <v/>
      </c>
      <c r="AG8" s="35" t="str">
        <f t="shared" si="0"/>
        <v/>
      </c>
      <c r="AH8" s="35" t="str">
        <f t="shared" si="0"/>
        <v/>
      </c>
      <c r="AI8" s="35" t="str">
        <f t="shared" si="0"/>
        <v/>
      </c>
      <c r="AJ8" s="35" t="str">
        <f t="shared" si="0"/>
        <v/>
      </c>
      <c r="AK8" s="35" t="str">
        <f t="shared" si="0"/>
        <v/>
      </c>
      <c r="AL8" s="35" t="str">
        <f t="shared" si="0"/>
        <v/>
      </c>
      <c r="AM8" s="35" t="str">
        <f t="shared" si="0"/>
        <v/>
      </c>
    </row>
    <row r="9" spans="1:39" ht="14.25" customHeight="1" x14ac:dyDescent="0.3">
      <c r="A9" t="str">
        <f t="shared" si="1"/>
        <v>EAS  2</v>
      </c>
      <c r="B9" s="3">
        <f t="shared" si="5"/>
        <v>6</v>
      </c>
      <c r="C9" s="3">
        <v>108</v>
      </c>
      <c r="D9" s="27" t="s">
        <v>1097</v>
      </c>
      <c r="E9" s="1" t="str">
        <f>+VLOOKUP($C9,MasterData!$B$4:$K$1003,2,"false")</f>
        <v>Raya</v>
      </c>
      <c r="F9" s="1" t="str">
        <f>+VLOOKUP($C9,MasterData!$B$4:$K$1003,3,"false")</f>
        <v>Petrova</v>
      </c>
      <c r="G9" s="1" t="str">
        <f>+VLOOKUP($C9,MasterData!$B$4:$K$1003,4,"false")</f>
        <v>EAS</v>
      </c>
      <c r="H9" s="1" t="str">
        <f>+VLOOKUP($C9,MasterData!$B$4:$K$1003,5,"false")</f>
        <v>U13</v>
      </c>
      <c r="I9" s="3" t="str">
        <f>+VLOOKUP($C9,MasterData!$B$4:$K$1003,6,"false")</f>
        <v>F</v>
      </c>
      <c r="J9" s="31" t="str">
        <f t="shared" si="2"/>
        <v>2</v>
      </c>
      <c r="K9" s="1" t="str">
        <f t="shared" si="3"/>
        <v>EAS  2</v>
      </c>
      <c r="N9" s="35" t="str">
        <f t="shared" si="4"/>
        <v/>
      </c>
      <c r="O9" s="35" t="str">
        <f t="shared" si="0"/>
        <v/>
      </c>
      <c r="P9" s="35" t="str">
        <f t="shared" si="0"/>
        <v/>
      </c>
      <c r="Q9" s="35" t="str">
        <f t="shared" si="0"/>
        <v/>
      </c>
      <c r="R9" s="35" t="str">
        <f t="shared" si="0"/>
        <v/>
      </c>
      <c r="S9" s="35" t="str">
        <f t="shared" si="0"/>
        <v/>
      </c>
      <c r="T9" s="35" t="str">
        <f t="shared" si="0"/>
        <v/>
      </c>
      <c r="U9" s="35" t="str">
        <f t="shared" si="0"/>
        <v/>
      </c>
      <c r="V9" s="35" t="str">
        <f t="shared" si="0"/>
        <v/>
      </c>
      <c r="W9" s="35" t="str">
        <f t="shared" si="0"/>
        <v/>
      </c>
      <c r="X9" s="35" t="str">
        <f t="shared" si="0"/>
        <v/>
      </c>
      <c r="Y9" s="35" t="str">
        <f t="shared" si="0"/>
        <v/>
      </c>
      <c r="Z9" s="35" t="str">
        <f t="shared" si="0"/>
        <v/>
      </c>
      <c r="AA9" s="35" t="str">
        <f t="shared" si="0"/>
        <v/>
      </c>
      <c r="AB9" s="35" t="str">
        <f t="shared" si="0"/>
        <v/>
      </c>
      <c r="AC9" s="35" t="str">
        <f t="shared" si="0"/>
        <v/>
      </c>
      <c r="AD9" s="35" t="str">
        <f t="shared" si="0"/>
        <v/>
      </c>
      <c r="AE9" s="35" t="str">
        <f t="shared" si="0"/>
        <v/>
      </c>
      <c r="AF9" s="35" t="str">
        <f t="shared" si="0"/>
        <v/>
      </c>
      <c r="AG9" s="35" t="str">
        <f t="shared" si="0"/>
        <v/>
      </c>
      <c r="AH9" s="35" t="str">
        <f t="shared" si="0"/>
        <v/>
      </c>
      <c r="AI9" s="35" t="str">
        <f t="shared" si="0"/>
        <v/>
      </c>
      <c r="AJ9" s="35" t="str">
        <f t="shared" si="0"/>
        <v/>
      </c>
      <c r="AK9" s="35" t="str">
        <f t="shared" si="0"/>
        <v/>
      </c>
      <c r="AL9" s="35" t="str">
        <f t="shared" si="0"/>
        <v/>
      </c>
      <c r="AM9" s="35" t="str">
        <f t="shared" si="0"/>
        <v/>
      </c>
    </row>
    <row r="10" spans="1:39" ht="14.25" customHeight="1" x14ac:dyDescent="0.3">
      <c r="A10" t="str">
        <f t="shared" si="1"/>
        <v>B&amp;H  2</v>
      </c>
      <c r="B10" s="3">
        <f t="shared" si="5"/>
        <v>7</v>
      </c>
      <c r="C10" s="3">
        <v>115</v>
      </c>
      <c r="D10" s="27" t="s">
        <v>1098</v>
      </c>
      <c r="E10" s="1" t="str">
        <f>+VLOOKUP($C10,MasterData!$B$4:$K$1003,2,"false")</f>
        <v>Lara</v>
      </c>
      <c r="F10" s="1" t="str">
        <f>+VLOOKUP($C10,MasterData!$B$4:$K$1003,3,"false")</f>
        <v>Cox</v>
      </c>
      <c r="G10" s="1" t="str">
        <f>+VLOOKUP($C10,MasterData!$B$4:$K$1003,4,"false")</f>
        <v>B&amp;H</v>
      </c>
      <c r="H10" s="1" t="str">
        <f>+VLOOKUP($C10,MasterData!$B$4:$K$1003,5,"false")</f>
        <v>U13</v>
      </c>
      <c r="I10" s="3" t="str">
        <f>+VLOOKUP($C10,MasterData!$B$4:$K$1003,6,"false")</f>
        <v>F</v>
      </c>
      <c r="J10" s="31" t="str">
        <f t="shared" si="2"/>
        <v>2</v>
      </c>
      <c r="K10" s="1" t="str">
        <f t="shared" si="3"/>
        <v>B&amp;H  2</v>
      </c>
      <c r="M10" s="12" t="s">
        <v>565</v>
      </c>
      <c r="N10" s="36">
        <f>IF(N6="",1000,SUM(N4:N6))</f>
        <v>17</v>
      </c>
      <c r="O10" s="36">
        <f t="shared" ref="O10:AM10" si="6">IF(O6="",1000,SUM(O4:O6))</f>
        <v>1000</v>
      </c>
      <c r="P10" s="36">
        <f t="shared" si="6"/>
        <v>30</v>
      </c>
      <c r="Q10" s="36">
        <f t="shared" si="6"/>
        <v>18</v>
      </c>
      <c r="R10" s="36">
        <f t="shared" si="6"/>
        <v>65</v>
      </c>
      <c r="S10" s="36">
        <f t="shared" si="6"/>
        <v>53</v>
      </c>
      <c r="T10" s="36">
        <f t="shared" si="6"/>
        <v>1000</v>
      </c>
      <c r="U10" s="36">
        <f t="shared" si="6"/>
        <v>1000</v>
      </c>
      <c r="V10" s="36">
        <f t="shared" si="6"/>
        <v>1000</v>
      </c>
      <c r="W10" s="36">
        <f t="shared" si="6"/>
        <v>1000</v>
      </c>
      <c r="X10" s="36">
        <f t="shared" si="6"/>
        <v>84</v>
      </c>
      <c r="Y10" s="36">
        <f t="shared" si="6"/>
        <v>1000</v>
      </c>
      <c r="Z10" s="36">
        <f t="shared" si="6"/>
        <v>1000</v>
      </c>
      <c r="AA10" s="36">
        <f t="shared" si="6"/>
        <v>1000</v>
      </c>
      <c r="AB10" s="36">
        <f t="shared" si="6"/>
        <v>1000</v>
      </c>
      <c r="AC10" s="36">
        <f t="shared" si="6"/>
        <v>1000</v>
      </c>
      <c r="AD10" s="36">
        <f t="shared" si="6"/>
        <v>1000</v>
      </c>
      <c r="AE10" s="36">
        <f t="shared" si="6"/>
        <v>1000</v>
      </c>
      <c r="AF10" s="36">
        <f t="shared" si="6"/>
        <v>1000</v>
      </c>
      <c r="AG10" s="36">
        <f t="shared" si="6"/>
        <v>1000</v>
      </c>
      <c r="AH10" s="36">
        <f t="shared" si="6"/>
        <v>1000</v>
      </c>
      <c r="AI10" s="36">
        <f t="shared" si="6"/>
        <v>1000</v>
      </c>
      <c r="AJ10" s="36">
        <f t="shared" si="6"/>
        <v>1000</v>
      </c>
      <c r="AK10" s="36">
        <f t="shared" si="6"/>
        <v>1000</v>
      </c>
      <c r="AL10" s="36">
        <f t="shared" si="6"/>
        <v>1000</v>
      </c>
      <c r="AM10" s="36">
        <f t="shared" si="6"/>
        <v>1000</v>
      </c>
    </row>
    <row r="11" spans="1:39" ht="14.25" customHeight="1" x14ac:dyDescent="0.3">
      <c r="A11" t="str">
        <f t="shared" si="1"/>
        <v>EAS  3</v>
      </c>
      <c r="B11" s="3">
        <f t="shared" si="5"/>
        <v>8</v>
      </c>
      <c r="C11" s="3">
        <v>124</v>
      </c>
      <c r="D11" s="27" t="s">
        <v>1099</v>
      </c>
      <c r="E11" s="1" t="str">
        <f>+VLOOKUP($C11,MasterData!$B$4:$K$1003,2,"false")</f>
        <v>Lexie</v>
      </c>
      <c r="F11" s="1" t="str">
        <f>+VLOOKUP($C11,MasterData!$B$4:$K$1003,3,"false")</f>
        <v>Mclean</v>
      </c>
      <c r="G11" s="1" t="str">
        <f>+VLOOKUP($C11,MasterData!$B$4:$K$1003,4,"false")</f>
        <v>EAS</v>
      </c>
      <c r="H11" s="1" t="str">
        <f>+VLOOKUP($C11,MasterData!$B$4:$K$1003,5,"false")</f>
        <v>U13</v>
      </c>
      <c r="I11" s="3" t="str">
        <f>+VLOOKUP($C11,MasterData!$B$4:$K$1003,6,"false")</f>
        <v>F</v>
      </c>
      <c r="J11" s="31" t="str">
        <f t="shared" si="2"/>
        <v>3</v>
      </c>
      <c r="K11" s="1" t="str">
        <f t="shared" si="3"/>
        <v>EAS  3</v>
      </c>
      <c r="M11" s="12" t="s">
        <v>212</v>
      </c>
      <c r="N11" s="37">
        <f>RANK(N10,($N$10:$AM$10,$N$19:$AM$19,$N$28:$AM$28, $N$37:$AM$37),1)</f>
        <v>1</v>
      </c>
      <c r="O11" s="37">
        <f>RANK(O10,($N$10:$AM$10,$N$19:$AM$19,$N$28:$AM$28, $N$37:$AM$37),1)</f>
        <v>9</v>
      </c>
      <c r="P11" s="37">
        <f>RANK(P10,($N$10:$AM$10,$N$19:$AM$19,$N$28:$AM$28, $N$37:$AM$37),1)</f>
        <v>3</v>
      </c>
      <c r="Q11" s="37">
        <f>RANK(Q10,($N$10:$AM$10,$N$19:$AM$19,$N$28:$AM$28, $N$37:$AM$37),1)</f>
        <v>2</v>
      </c>
      <c r="R11" s="37">
        <f>RANK(R10,($N$10:$AM$10,$N$19:$AM$19,$N$28:$AM$28, $N$37:$AM$37),1)</f>
        <v>6</v>
      </c>
      <c r="S11" s="37">
        <f>RANK(S10,($N$10:$AM$10,$N$19:$AM$19,$N$28:$AM$28, $N$37:$AM$37),1)</f>
        <v>5</v>
      </c>
      <c r="T11" s="37">
        <f>RANK(T10,($N$10:$AM$10,$N$19:$AM$19,$N$28:$AM$28, $N$37:$AM$37),1)</f>
        <v>9</v>
      </c>
      <c r="U11" s="37">
        <f>RANK(U10,($N$10:$AM$10,$N$19:$AM$19,$N$28:$AM$28, $N$37:$AM$37),1)</f>
        <v>9</v>
      </c>
      <c r="V11" s="37">
        <f>RANK(V10,($N$10:$AM$10,$N$19:$AM$19,$N$28:$AM$28, $N$37:$AM$37),1)</f>
        <v>9</v>
      </c>
      <c r="W11" s="37">
        <f>RANK(W10,($N$10:$AM$10,$N$19:$AM$19,$N$28:$AM$28, $N$37:$AM$37),1)</f>
        <v>9</v>
      </c>
      <c r="X11" s="37">
        <f>RANK(X10,($N$10:$AM$10,$N$19:$AM$19,$N$28:$AM$28, $N$37:$AM$37),1)</f>
        <v>8</v>
      </c>
      <c r="Y11" s="37">
        <f>RANK(Y10,($N$10:$AM$10,$N$19:$AM$19,$N$28:$AM$28, $N$37:$AM$37),1)</f>
        <v>9</v>
      </c>
      <c r="Z11" s="37">
        <f>RANK(Z10,($N$10:$AM$10,$N$19:$AM$19,$N$28:$AM$28, $N$37:$AM$37),1)</f>
        <v>9</v>
      </c>
      <c r="AA11" s="37">
        <f>RANK(AA10,($N$10:$AM$10,$N$19:$AM$19,$N$28:$AM$28, $N$37:$AM$37),1)</f>
        <v>9</v>
      </c>
      <c r="AB11" s="37">
        <f>RANK(AB10,($N$10:$AM$10,$N$19:$AM$19,$N$28:$AM$28, $N$37:$AM$37),1)</f>
        <v>9</v>
      </c>
      <c r="AC11" s="37">
        <f>RANK(AC10,($N$10:$AM$10,$N$19:$AM$19,$N$28:$AM$28, $N$37:$AM$37),1)</f>
        <v>9</v>
      </c>
      <c r="AD11" s="37">
        <f>RANK(AD10,($N$10:$AM$10,$N$19:$AM$19,$N$28:$AM$28, $N$37:$AM$37),1)</f>
        <v>9</v>
      </c>
      <c r="AE11" s="37">
        <f>RANK(AE10,($N$10:$AM$10,$N$19:$AM$19,$N$28:$AM$28, $N$37:$AM$37),1)</f>
        <v>9</v>
      </c>
      <c r="AF11" s="37">
        <f>RANK(AF10,($N$10:$AM$10,$N$19:$AM$19,$N$28:$AM$28, $N$37:$AM$37),1)</f>
        <v>9</v>
      </c>
      <c r="AG11" s="37">
        <f>RANK(AG10,($N$10:$AM$10,$N$19:$AM$19,$N$28:$AM$28, $N$37:$AM$37),1)</f>
        <v>9</v>
      </c>
      <c r="AH11" s="37">
        <f>RANK(AH10,($N$10:$AM$10,$N$19:$AM$19,$N$28:$AM$28, $N$37:$AM$37),1)</f>
        <v>9</v>
      </c>
      <c r="AI11" s="37">
        <f>RANK(AI10,($N$10:$AM$10,$N$19:$AM$19,$N$28:$AM$28, $N$37:$AM$37),1)</f>
        <v>9</v>
      </c>
      <c r="AJ11" s="37">
        <f>RANK(AJ10,($N$10:$AM$10,$N$19:$AM$19,$N$28:$AM$28, $N$37:$AM$37),1)</f>
        <v>9</v>
      </c>
      <c r="AK11" s="37">
        <f>RANK(AK10,($N$10:$AM$10,$N$19:$AM$19,$N$28:$AM$28, $N$37:$AM$37),1)</f>
        <v>9</v>
      </c>
      <c r="AL11" s="37">
        <f>RANK(AL10,($N$10:$AM$10,$N$19:$AM$19,$N$28:$AM$28, $N$37:$AM$37),1)</f>
        <v>9</v>
      </c>
      <c r="AM11" s="37">
        <f>RANK(AM10,($N$10:$AM$10,$N$19:$AM$19,$N$28:$AM$28, $N$37:$AM$37),1)</f>
        <v>9</v>
      </c>
    </row>
    <row r="12" spans="1:39" ht="14.25" customHeight="1" x14ac:dyDescent="0.3">
      <c r="A12" t="str">
        <f t="shared" si="1"/>
        <v>B&amp;H  3</v>
      </c>
      <c r="B12" s="3">
        <f t="shared" si="5"/>
        <v>9</v>
      </c>
      <c r="C12" s="3">
        <v>117</v>
      </c>
      <c r="D12" s="27" t="s">
        <v>1100</v>
      </c>
      <c r="E12" s="1" t="str">
        <f>+VLOOKUP($C12,MasterData!$B$4:$K$1003,2,"false")</f>
        <v>Juliana</v>
      </c>
      <c r="F12" s="1" t="str">
        <f>+VLOOKUP($C12,MasterData!$B$4:$K$1003,3,"false")</f>
        <v>Christopherson</v>
      </c>
      <c r="G12" s="1" t="str">
        <f>+VLOOKUP($C12,MasterData!$B$4:$K$1003,4,"false")</f>
        <v>B&amp;H</v>
      </c>
      <c r="H12" s="1" t="str">
        <f>+VLOOKUP($C12,MasterData!$B$4:$K$1003,5,"false")</f>
        <v>U13</v>
      </c>
      <c r="I12" s="3" t="str">
        <f>+VLOOKUP($C12,MasterData!$B$4:$K$1003,6,"false")</f>
        <v>F</v>
      </c>
      <c r="J12" s="31" t="str">
        <f t="shared" si="2"/>
        <v>3</v>
      </c>
      <c r="K12" s="1" t="str">
        <f t="shared" si="3"/>
        <v>B&amp;H  3</v>
      </c>
    </row>
    <row r="13" spans="1:39" ht="14.25" customHeight="1" x14ac:dyDescent="0.3">
      <c r="A13" t="str">
        <f t="shared" si="1"/>
        <v>CHI  1</v>
      </c>
      <c r="B13" s="3">
        <f t="shared" si="5"/>
        <v>10</v>
      </c>
      <c r="C13" s="3">
        <v>137</v>
      </c>
      <c r="D13" s="27" t="s">
        <v>1101</v>
      </c>
      <c r="E13" s="1" t="str">
        <f>+VLOOKUP($C13,MasterData!$B$4:$K$1003,2,"false")</f>
        <v>Elodie</v>
      </c>
      <c r="F13" s="1" t="str">
        <f>+VLOOKUP($C13,MasterData!$B$4:$K$1003,3,"false")</f>
        <v>Hill</v>
      </c>
      <c r="G13" s="1" t="str">
        <f>+VLOOKUP($C13,MasterData!$B$4:$K$1003,4,"false")</f>
        <v>CHI</v>
      </c>
      <c r="H13" s="1" t="str">
        <f>+VLOOKUP($C13,MasterData!$B$4:$K$1003,5,"false")</f>
        <v>U13</v>
      </c>
      <c r="I13" s="3" t="str">
        <f>+VLOOKUP($C13,MasterData!$B$4:$K$1003,6,"false")</f>
        <v>F</v>
      </c>
      <c r="J13" s="31" t="str">
        <f t="shared" si="2"/>
        <v>1</v>
      </c>
      <c r="K13" s="1" t="str">
        <f t="shared" si="3"/>
        <v>CHI  1</v>
      </c>
      <c r="M13">
        <v>4</v>
      </c>
      <c r="N13" s="35">
        <f>+IF(ISNA(VLOOKUP(N$3&amp;"  "&amp;$M13,$A$3:$I$110,2,0)),"",VLOOKUP(N$3&amp;"  "&amp;$M13,$A$3:$I$110,2,0))</f>
        <v>14</v>
      </c>
      <c r="O13" s="35" t="str">
        <f t="shared" ref="O13:AD18" si="7">+IF(ISNA(VLOOKUP(O$3&amp;"  "&amp;$M13,$A$3:$I$110,2,0)),"",VLOOKUP(O$3&amp;"  "&amp;$M13,$A$3:$I$110,2,0))</f>
        <v/>
      </c>
      <c r="P13" s="35">
        <f t="shared" si="7"/>
        <v>29</v>
      </c>
      <c r="Q13" s="35">
        <f t="shared" si="7"/>
        <v>18</v>
      </c>
      <c r="R13" s="35" t="str">
        <f t="shared" si="7"/>
        <v/>
      </c>
      <c r="S13" s="35" t="str">
        <f t="shared" si="7"/>
        <v/>
      </c>
      <c r="T13" s="35" t="str">
        <f t="shared" si="7"/>
        <v/>
      </c>
      <c r="U13" s="35" t="str">
        <f t="shared" si="7"/>
        <v/>
      </c>
      <c r="V13" s="35" t="str">
        <f t="shared" si="7"/>
        <v/>
      </c>
      <c r="W13" s="35" t="str">
        <f t="shared" si="7"/>
        <v/>
      </c>
      <c r="X13" s="35">
        <f t="shared" si="7"/>
        <v>32</v>
      </c>
      <c r="Y13" s="35" t="str">
        <f t="shared" si="7"/>
        <v/>
      </c>
      <c r="Z13" s="35" t="str">
        <f t="shared" si="7"/>
        <v/>
      </c>
      <c r="AA13" s="35" t="str">
        <f t="shared" si="7"/>
        <v/>
      </c>
      <c r="AB13" s="35" t="str">
        <f t="shared" si="7"/>
        <v/>
      </c>
      <c r="AC13" s="35" t="str">
        <f t="shared" si="7"/>
        <v/>
      </c>
      <c r="AD13" s="35" t="str">
        <f t="shared" si="7"/>
        <v/>
      </c>
      <c r="AE13" s="35" t="str">
        <f t="shared" ref="AE13:AM18" si="8">+IF(ISNA(VLOOKUP(AE$3&amp;"  "&amp;$M13,$A$3:$I$110,2,0)),"",VLOOKUP(AE$3&amp;"  "&amp;$M13,$A$3:$I$110,2,0))</f>
        <v/>
      </c>
      <c r="AF13" s="35" t="str">
        <f t="shared" si="8"/>
        <v/>
      </c>
      <c r="AG13" s="35" t="str">
        <f t="shared" si="8"/>
        <v/>
      </c>
      <c r="AH13" s="35" t="str">
        <f t="shared" si="8"/>
        <v/>
      </c>
      <c r="AI13" s="35" t="str">
        <f t="shared" si="8"/>
        <v/>
      </c>
      <c r="AJ13" s="35" t="str">
        <f t="shared" si="8"/>
        <v/>
      </c>
      <c r="AK13" s="35" t="str">
        <f t="shared" si="8"/>
        <v/>
      </c>
      <c r="AL13" s="35" t="str">
        <f t="shared" si="8"/>
        <v/>
      </c>
      <c r="AM13" s="35" t="str">
        <f t="shared" si="8"/>
        <v/>
      </c>
    </row>
    <row r="14" spans="1:39" ht="14.25" customHeight="1" x14ac:dyDescent="0.3">
      <c r="A14" t="str">
        <f t="shared" si="1"/>
        <v>HY  1</v>
      </c>
      <c r="B14" s="3">
        <f t="shared" si="5"/>
        <v>11</v>
      </c>
      <c r="C14" s="3">
        <v>125</v>
      </c>
      <c r="D14" s="27" t="s">
        <v>1102</v>
      </c>
      <c r="E14" s="1" t="str">
        <f>+VLOOKUP($C14,MasterData!$B$4:$K$1003,2,"false")</f>
        <v>Megan</v>
      </c>
      <c r="F14" s="1" t="str">
        <f>+VLOOKUP($C14,MasterData!$B$4:$K$1003,3,"false")</f>
        <v>Hopkins-Parry</v>
      </c>
      <c r="G14" s="1" t="str">
        <f>+VLOOKUP($C14,MasterData!$B$4:$K$1003,4,"false")</f>
        <v>HY</v>
      </c>
      <c r="H14" s="1" t="str">
        <f>+VLOOKUP($C14,MasterData!$B$4:$K$1003,5,"false")</f>
        <v>U13</v>
      </c>
      <c r="I14" s="3" t="str">
        <f>+VLOOKUP($C14,MasterData!$B$4:$K$1003,6,"false")</f>
        <v>F</v>
      </c>
      <c r="J14" s="31" t="str">
        <f t="shared" si="2"/>
        <v>1</v>
      </c>
      <c r="K14" s="1" t="str">
        <f t="shared" si="3"/>
        <v>HY  1</v>
      </c>
      <c r="M14">
        <v>5</v>
      </c>
      <c r="N14" s="35">
        <f t="shared" ref="N14:N18" si="9">+IF(ISNA(VLOOKUP(N$3&amp;"  "&amp;$M14,$A$3:$I$110,2,0)),"",VLOOKUP(N$3&amp;"  "&amp;$M14,$A$3:$I$110,2,0))</f>
        <v>15</v>
      </c>
      <c r="O14" s="35" t="str">
        <f t="shared" si="7"/>
        <v/>
      </c>
      <c r="P14" s="35" t="str">
        <f t="shared" si="7"/>
        <v/>
      </c>
      <c r="Q14" s="35" t="str">
        <f t="shared" si="7"/>
        <v/>
      </c>
      <c r="R14" s="35" t="str">
        <f t="shared" si="7"/>
        <v/>
      </c>
      <c r="S14" s="35" t="str">
        <f t="shared" si="7"/>
        <v/>
      </c>
      <c r="T14" s="35" t="str">
        <f t="shared" si="7"/>
        <v/>
      </c>
      <c r="U14" s="35" t="str">
        <f t="shared" si="7"/>
        <v/>
      </c>
      <c r="V14" s="35" t="str">
        <f t="shared" si="7"/>
        <v/>
      </c>
      <c r="W14" s="35" t="str">
        <f t="shared" si="7"/>
        <v/>
      </c>
      <c r="X14" s="35">
        <f t="shared" si="7"/>
        <v>33</v>
      </c>
      <c r="Y14" s="35" t="str">
        <f t="shared" si="7"/>
        <v/>
      </c>
      <c r="Z14" s="35" t="str">
        <f t="shared" si="7"/>
        <v/>
      </c>
      <c r="AA14" s="35" t="str">
        <f t="shared" si="7"/>
        <v/>
      </c>
      <c r="AB14" s="35" t="str">
        <f t="shared" si="7"/>
        <v/>
      </c>
      <c r="AC14" s="35" t="str">
        <f t="shared" si="7"/>
        <v/>
      </c>
      <c r="AD14" s="35" t="str">
        <f t="shared" si="7"/>
        <v/>
      </c>
      <c r="AE14" s="35" t="str">
        <f t="shared" si="8"/>
        <v/>
      </c>
      <c r="AF14" s="35" t="str">
        <f t="shared" si="8"/>
        <v/>
      </c>
      <c r="AG14" s="35" t="str">
        <f t="shared" si="8"/>
        <v/>
      </c>
      <c r="AH14" s="35" t="str">
        <f t="shared" si="8"/>
        <v/>
      </c>
      <c r="AI14" s="35" t="str">
        <f t="shared" si="8"/>
        <v/>
      </c>
      <c r="AJ14" s="35" t="str">
        <f t="shared" si="8"/>
        <v/>
      </c>
      <c r="AK14" s="35" t="str">
        <f t="shared" si="8"/>
        <v/>
      </c>
      <c r="AL14" s="35" t="str">
        <f t="shared" si="8"/>
        <v/>
      </c>
      <c r="AM14" s="35" t="str">
        <f t="shared" si="8"/>
        <v/>
      </c>
    </row>
    <row r="15" spans="1:39" ht="14.25" customHeight="1" x14ac:dyDescent="0.3">
      <c r="A15" t="str">
        <f t="shared" si="1"/>
        <v>SYN  1</v>
      </c>
      <c r="B15" s="3">
        <f t="shared" si="5"/>
        <v>12</v>
      </c>
      <c r="C15" s="3">
        <v>129</v>
      </c>
      <c r="D15" s="27" t="s">
        <v>1103</v>
      </c>
      <c r="E15" s="1" t="str">
        <f>+VLOOKUP($C15,MasterData!$B$4:$K$1003,2,"false")</f>
        <v>Mylie</v>
      </c>
      <c r="F15" s="1" t="str">
        <f>+VLOOKUP($C15,MasterData!$B$4:$K$1003,3,"false")</f>
        <v>Corbett</v>
      </c>
      <c r="G15" s="1" t="str">
        <f>+VLOOKUP($C15,MasterData!$B$4:$K$1003,4,"false")</f>
        <v>SYN</v>
      </c>
      <c r="H15" s="1" t="str">
        <f>+VLOOKUP($C15,MasterData!$B$4:$K$1003,5,"false")</f>
        <v>U13</v>
      </c>
      <c r="I15" s="3" t="str">
        <f>+VLOOKUP($C15,MasterData!$B$4:$K$1003,6,"false")</f>
        <v>F</v>
      </c>
      <c r="J15" s="31" t="str">
        <f t="shared" si="2"/>
        <v>1</v>
      </c>
      <c r="K15" s="1" t="str">
        <f t="shared" si="3"/>
        <v>SYN  1</v>
      </c>
      <c r="M15">
        <v>6</v>
      </c>
      <c r="N15" s="35">
        <f t="shared" si="9"/>
        <v>17</v>
      </c>
      <c r="O15" s="35" t="str">
        <f t="shared" si="7"/>
        <v/>
      </c>
      <c r="P15" s="35" t="str">
        <f t="shared" si="7"/>
        <v/>
      </c>
      <c r="Q15" s="35" t="str">
        <f t="shared" si="7"/>
        <v/>
      </c>
      <c r="R15" s="35" t="str">
        <f t="shared" si="7"/>
        <v/>
      </c>
      <c r="S15" s="35" t="str">
        <f t="shared" si="7"/>
        <v/>
      </c>
      <c r="T15" s="35" t="str">
        <f t="shared" si="7"/>
        <v/>
      </c>
      <c r="U15" s="35" t="str">
        <f t="shared" si="7"/>
        <v/>
      </c>
      <c r="V15" s="35" t="str">
        <f t="shared" si="7"/>
        <v/>
      </c>
      <c r="W15" s="35" t="str">
        <f t="shared" si="7"/>
        <v/>
      </c>
      <c r="X15" s="35" t="str">
        <f t="shared" si="7"/>
        <v/>
      </c>
      <c r="Y15" s="35" t="str">
        <f t="shared" si="7"/>
        <v/>
      </c>
      <c r="Z15" s="35" t="str">
        <f t="shared" si="7"/>
        <v/>
      </c>
      <c r="AA15" s="35" t="str">
        <f t="shared" si="7"/>
        <v/>
      </c>
      <c r="AB15" s="35" t="str">
        <f t="shared" si="7"/>
        <v/>
      </c>
      <c r="AC15" s="35" t="str">
        <f t="shared" si="7"/>
        <v/>
      </c>
      <c r="AD15" s="35" t="str">
        <f t="shared" si="7"/>
        <v/>
      </c>
      <c r="AE15" s="35" t="str">
        <f t="shared" si="8"/>
        <v/>
      </c>
      <c r="AF15" s="35" t="str">
        <f t="shared" si="8"/>
        <v/>
      </c>
      <c r="AG15" s="35" t="str">
        <f t="shared" si="8"/>
        <v/>
      </c>
      <c r="AH15" s="35" t="str">
        <f t="shared" si="8"/>
        <v/>
      </c>
      <c r="AI15" s="35" t="str">
        <f t="shared" si="8"/>
        <v/>
      </c>
      <c r="AJ15" s="35" t="str">
        <f t="shared" si="8"/>
        <v/>
      </c>
      <c r="AK15" s="35" t="str">
        <f t="shared" si="8"/>
        <v/>
      </c>
      <c r="AL15" s="35" t="str">
        <f t="shared" si="8"/>
        <v/>
      </c>
      <c r="AM15" s="35" t="str">
        <f t="shared" si="8"/>
        <v/>
      </c>
    </row>
    <row r="16" spans="1:39" ht="14.25" customHeight="1" x14ac:dyDescent="0.3">
      <c r="A16" t="str">
        <f t="shared" si="1"/>
        <v>HBS  1</v>
      </c>
      <c r="B16" s="3">
        <f t="shared" si="5"/>
        <v>13</v>
      </c>
      <c r="C16" s="3">
        <v>109</v>
      </c>
      <c r="D16" s="27" t="s">
        <v>1104</v>
      </c>
      <c r="E16" s="1" t="str">
        <f>+VLOOKUP($C16,MasterData!$B$4:$K$1003,2,"false")</f>
        <v>Izzy</v>
      </c>
      <c r="F16" s="1" t="str">
        <f>+VLOOKUP($C16,MasterData!$B$4:$K$1003,3,"false")</f>
        <v>Wheeler</v>
      </c>
      <c r="G16" s="1" t="str">
        <f>+VLOOKUP($C16,MasterData!$B$4:$K$1003,4,"false")</f>
        <v>HBS</v>
      </c>
      <c r="H16" s="1" t="str">
        <f>+VLOOKUP($C16,MasterData!$B$4:$K$1003,5,"false")</f>
        <v>U13</v>
      </c>
      <c r="I16" s="3" t="str">
        <f>+VLOOKUP($C16,MasterData!$B$4:$K$1003,6,"false")</f>
        <v>F</v>
      </c>
      <c r="J16" s="31" t="str">
        <f t="shared" si="2"/>
        <v>1</v>
      </c>
      <c r="K16" s="1" t="str">
        <f t="shared" si="3"/>
        <v>HBS  1</v>
      </c>
      <c r="N16" s="35" t="str">
        <f t="shared" si="9"/>
        <v/>
      </c>
      <c r="O16" s="35" t="str">
        <f t="shared" si="7"/>
        <v/>
      </c>
      <c r="P16" s="35" t="str">
        <f t="shared" si="7"/>
        <v/>
      </c>
      <c r="Q16" s="35" t="str">
        <f t="shared" si="7"/>
        <v/>
      </c>
      <c r="R16" s="35" t="str">
        <f t="shared" si="7"/>
        <v/>
      </c>
      <c r="S16" s="35" t="str">
        <f t="shared" si="7"/>
        <v/>
      </c>
      <c r="T16" s="35" t="str">
        <f t="shared" si="7"/>
        <v/>
      </c>
      <c r="U16" s="35" t="str">
        <f t="shared" si="7"/>
        <v/>
      </c>
      <c r="V16" s="35" t="str">
        <f t="shared" si="7"/>
        <v/>
      </c>
      <c r="W16" s="35" t="str">
        <f t="shared" si="7"/>
        <v/>
      </c>
      <c r="X16" s="35" t="str">
        <f t="shared" si="7"/>
        <v/>
      </c>
      <c r="Y16" s="35" t="str">
        <f t="shared" si="7"/>
        <v/>
      </c>
      <c r="Z16" s="35" t="str">
        <f t="shared" si="7"/>
        <v/>
      </c>
      <c r="AA16" s="35" t="str">
        <f t="shared" si="7"/>
        <v/>
      </c>
      <c r="AB16" s="35" t="str">
        <f t="shared" si="7"/>
        <v/>
      </c>
      <c r="AC16" s="35" t="str">
        <f t="shared" si="7"/>
        <v/>
      </c>
      <c r="AD16" s="35" t="str">
        <f t="shared" si="7"/>
        <v/>
      </c>
      <c r="AE16" s="35" t="str">
        <f t="shared" si="8"/>
        <v/>
      </c>
      <c r="AF16" s="35" t="str">
        <f t="shared" si="8"/>
        <v/>
      </c>
      <c r="AG16" s="35" t="str">
        <f t="shared" si="8"/>
        <v/>
      </c>
      <c r="AH16" s="35" t="str">
        <f t="shared" si="8"/>
        <v/>
      </c>
      <c r="AI16" s="35" t="str">
        <f t="shared" si="8"/>
        <v/>
      </c>
      <c r="AJ16" s="35" t="str">
        <f t="shared" si="8"/>
        <v/>
      </c>
      <c r="AK16" s="35" t="str">
        <f t="shared" si="8"/>
        <v/>
      </c>
      <c r="AL16" s="35" t="str">
        <f t="shared" si="8"/>
        <v/>
      </c>
      <c r="AM16" s="35" t="str">
        <f t="shared" si="8"/>
        <v/>
      </c>
    </row>
    <row r="17" spans="1:39" ht="14.25" customHeight="1" x14ac:dyDescent="0.3">
      <c r="A17" t="str">
        <f t="shared" si="1"/>
        <v>B&amp;H  4</v>
      </c>
      <c r="B17" s="3">
        <f t="shared" si="5"/>
        <v>14</v>
      </c>
      <c r="C17" s="3">
        <v>116</v>
      </c>
      <c r="D17" s="27" t="s">
        <v>1105</v>
      </c>
      <c r="E17" s="1" t="str">
        <f>+VLOOKUP($C17,MasterData!$B$4:$K$1003,2,"false")</f>
        <v>Kira</v>
      </c>
      <c r="F17" s="1" t="str">
        <f>+VLOOKUP($C17,MasterData!$B$4:$K$1003,3,"false")</f>
        <v>Dunford</v>
      </c>
      <c r="G17" s="1" t="str">
        <f>+VLOOKUP($C17,MasterData!$B$4:$K$1003,4,"false")</f>
        <v>B&amp;H</v>
      </c>
      <c r="H17" s="1" t="str">
        <f>+VLOOKUP($C17,MasterData!$B$4:$K$1003,5,"false")</f>
        <v>U13</v>
      </c>
      <c r="I17" s="3" t="str">
        <f>+VLOOKUP($C17,MasterData!$B$4:$K$1003,6,"false")</f>
        <v>F</v>
      </c>
      <c r="J17" s="31" t="str">
        <f t="shared" si="2"/>
        <v>4</v>
      </c>
      <c r="K17" s="1" t="str">
        <f t="shared" si="3"/>
        <v>B&amp;H  4</v>
      </c>
      <c r="N17" s="35" t="str">
        <f t="shared" si="9"/>
        <v/>
      </c>
      <c r="O17" s="35" t="str">
        <f t="shared" si="7"/>
        <v/>
      </c>
      <c r="P17" s="35" t="str">
        <f t="shared" si="7"/>
        <v/>
      </c>
      <c r="Q17" s="35" t="str">
        <f t="shared" si="7"/>
        <v/>
      </c>
      <c r="R17" s="35" t="str">
        <f t="shared" si="7"/>
        <v/>
      </c>
      <c r="S17" s="35" t="str">
        <f t="shared" si="7"/>
        <v/>
      </c>
      <c r="T17" s="35" t="str">
        <f t="shared" si="7"/>
        <v/>
      </c>
      <c r="U17" s="35" t="str">
        <f t="shared" si="7"/>
        <v/>
      </c>
      <c r="V17" s="35" t="str">
        <f t="shared" si="7"/>
        <v/>
      </c>
      <c r="W17" s="35" t="str">
        <f t="shared" si="7"/>
        <v/>
      </c>
      <c r="X17" s="35" t="str">
        <f t="shared" si="7"/>
        <v/>
      </c>
      <c r="Y17" s="35" t="str">
        <f t="shared" si="7"/>
        <v/>
      </c>
      <c r="Z17" s="35" t="str">
        <f t="shared" si="7"/>
        <v/>
      </c>
      <c r="AA17" s="35" t="str">
        <f t="shared" si="7"/>
        <v/>
      </c>
      <c r="AB17" s="35" t="str">
        <f t="shared" si="7"/>
        <v/>
      </c>
      <c r="AC17" s="35" t="str">
        <f t="shared" si="7"/>
        <v/>
      </c>
      <c r="AD17" s="35" t="str">
        <f t="shared" si="7"/>
        <v/>
      </c>
      <c r="AE17" s="35" t="str">
        <f t="shared" si="8"/>
        <v/>
      </c>
      <c r="AF17" s="35" t="str">
        <f t="shared" si="8"/>
        <v/>
      </c>
      <c r="AG17" s="35" t="str">
        <f t="shared" si="8"/>
        <v/>
      </c>
      <c r="AH17" s="35" t="str">
        <f t="shared" si="8"/>
        <v/>
      </c>
      <c r="AI17" s="35" t="str">
        <f t="shared" si="8"/>
        <v/>
      </c>
      <c r="AJ17" s="35" t="str">
        <f t="shared" si="8"/>
        <v/>
      </c>
      <c r="AK17" s="35" t="str">
        <f t="shared" si="8"/>
        <v/>
      </c>
      <c r="AL17" s="35" t="str">
        <f t="shared" si="8"/>
        <v/>
      </c>
      <c r="AM17" s="35" t="str">
        <f t="shared" si="8"/>
        <v/>
      </c>
    </row>
    <row r="18" spans="1:39" ht="14.25" customHeight="1" x14ac:dyDescent="0.3">
      <c r="A18" t="str">
        <f t="shared" si="1"/>
        <v>B&amp;H  5</v>
      </c>
      <c r="B18" s="3">
        <f t="shared" si="5"/>
        <v>15</v>
      </c>
      <c r="C18" s="3">
        <v>126</v>
      </c>
      <c r="D18" s="27" t="s">
        <v>1106</v>
      </c>
      <c r="E18" s="1" t="str">
        <f>+VLOOKUP($C18,MasterData!$B$4:$K$1003,2,"false")</f>
        <v>Sophia</v>
      </c>
      <c r="F18" s="1" t="str">
        <f>+VLOOKUP($C18,MasterData!$B$4:$K$1003,3,"false")</f>
        <v>Kilburn</v>
      </c>
      <c r="G18" s="1" t="str">
        <f>+VLOOKUP($C18,MasterData!$B$4:$K$1003,4,"false")</f>
        <v>B&amp;H</v>
      </c>
      <c r="H18" s="1" t="str">
        <f>+VLOOKUP($C18,MasterData!$B$4:$K$1003,5,"false")</f>
        <v>U13</v>
      </c>
      <c r="I18" s="3" t="str">
        <f>+VLOOKUP($C18,MasterData!$B$4:$K$1003,6,"false")</f>
        <v>F</v>
      </c>
      <c r="J18" s="31" t="str">
        <f t="shared" si="2"/>
        <v>5</v>
      </c>
      <c r="K18" s="1" t="str">
        <f t="shared" si="3"/>
        <v>B&amp;H  5</v>
      </c>
      <c r="N18" s="35" t="str">
        <f t="shared" si="9"/>
        <v/>
      </c>
      <c r="O18" s="35" t="str">
        <f t="shared" si="7"/>
        <v/>
      </c>
      <c r="P18" s="35" t="str">
        <f t="shared" si="7"/>
        <v/>
      </c>
      <c r="Q18" s="35" t="str">
        <f t="shared" si="7"/>
        <v/>
      </c>
      <c r="R18" s="35" t="str">
        <f t="shared" si="7"/>
        <v/>
      </c>
      <c r="S18" s="35" t="str">
        <f t="shared" si="7"/>
        <v/>
      </c>
      <c r="T18" s="35" t="str">
        <f t="shared" si="7"/>
        <v/>
      </c>
      <c r="U18" s="35" t="str">
        <f t="shared" si="7"/>
        <v/>
      </c>
      <c r="V18" s="35" t="str">
        <f t="shared" si="7"/>
        <v/>
      </c>
      <c r="W18" s="35" t="str">
        <f t="shared" si="7"/>
        <v/>
      </c>
      <c r="X18" s="35" t="str">
        <f t="shared" si="7"/>
        <v/>
      </c>
      <c r="Y18" s="35" t="str">
        <f t="shared" si="7"/>
        <v/>
      </c>
      <c r="Z18" s="35" t="str">
        <f t="shared" si="7"/>
        <v/>
      </c>
      <c r="AA18" s="35" t="str">
        <f t="shared" si="7"/>
        <v/>
      </c>
      <c r="AB18" s="35" t="str">
        <f t="shared" si="7"/>
        <v/>
      </c>
      <c r="AC18" s="35" t="str">
        <f t="shared" si="7"/>
        <v/>
      </c>
      <c r="AD18" s="35" t="str">
        <f t="shared" si="7"/>
        <v/>
      </c>
      <c r="AE18" s="35" t="str">
        <f t="shared" si="8"/>
        <v/>
      </c>
      <c r="AF18" s="35" t="str">
        <f t="shared" si="8"/>
        <v/>
      </c>
      <c r="AG18" s="35" t="str">
        <f t="shared" si="8"/>
        <v/>
      </c>
      <c r="AH18" s="35" t="str">
        <f t="shared" si="8"/>
        <v/>
      </c>
      <c r="AI18" s="35" t="str">
        <f t="shared" si="8"/>
        <v/>
      </c>
      <c r="AJ18" s="35" t="str">
        <f t="shared" si="8"/>
        <v/>
      </c>
      <c r="AK18" s="35" t="str">
        <f t="shared" si="8"/>
        <v/>
      </c>
      <c r="AL18" s="35" t="str">
        <f t="shared" si="8"/>
        <v/>
      </c>
      <c r="AM18" s="35" t="str">
        <f t="shared" si="8"/>
        <v/>
      </c>
    </row>
    <row r="19" spans="1:39" ht="14.25" customHeight="1" x14ac:dyDescent="0.3">
      <c r="A19" t="str">
        <f t="shared" si="1"/>
        <v>HY  2</v>
      </c>
      <c r="B19" s="3">
        <f t="shared" si="5"/>
        <v>16</v>
      </c>
      <c r="C19" s="3">
        <v>122</v>
      </c>
      <c r="D19" s="27" t="s">
        <v>1107</v>
      </c>
      <c r="E19" s="1" t="str">
        <f>+VLOOKUP($C19,MasterData!$B$4:$K$1003,2,"false")</f>
        <v>Sophia</v>
      </c>
      <c r="F19" s="1" t="str">
        <f>+VLOOKUP($C19,MasterData!$B$4:$K$1003,3,"false")</f>
        <v>Collins</v>
      </c>
      <c r="G19" s="1" t="str">
        <f>+VLOOKUP($C19,MasterData!$B$4:$K$1003,4,"false")</f>
        <v>HY</v>
      </c>
      <c r="H19" s="1" t="str">
        <f>+VLOOKUP($C19,MasterData!$B$4:$K$1003,5,"false")</f>
        <v>U13</v>
      </c>
      <c r="I19" s="3" t="str">
        <f>+VLOOKUP($C19,MasterData!$B$4:$K$1003,6,"false")</f>
        <v>F</v>
      </c>
      <c r="J19" s="31" t="str">
        <f t="shared" si="2"/>
        <v>2</v>
      </c>
      <c r="K19" s="1" t="str">
        <f t="shared" si="3"/>
        <v>HY  2</v>
      </c>
      <c r="M19" s="12" t="s">
        <v>565</v>
      </c>
      <c r="N19" s="36">
        <f>IF(N15="",1000,SUM(N13:N15))</f>
        <v>46</v>
      </c>
      <c r="O19" s="36">
        <f t="shared" ref="O19:AM19" si="10">IF(O15="",1000,SUM(O13:O15))</f>
        <v>1000</v>
      </c>
      <c r="P19" s="36">
        <f t="shared" si="10"/>
        <v>1000</v>
      </c>
      <c r="Q19" s="36">
        <f t="shared" si="10"/>
        <v>1000</v>
      </c>
      <c r="R19" s="36">
        <f t="shared" si="10"/>
        <v>1000</v>
      </c>
      <c r="S19" s="36">
        <f t="shared" si="10"/>
        <v>1000</v>
      </c>
      <c r="T19" s="36">
        <f t="shared" si="10"/>
        <v>1000</v>
      </c>
      <c r="U19" s="36">
        <f t="shared" si="10"/>
        <v>1000</v>
      </c>
      <c r="V19" s="36">
        <f t="shared" si="10"/>
        <v>1000</v>
      </c>
      <c r="W19" s="36">
        <f t="shared" si="10"/>
        <v>1000</v>
      </c>
      <c r="X19" s="36">
        <f t="shared" si="10"/>
        <v>1000</v>
      </c>
      <c r="Y19" s="36">
        <f t="shared" si="10"/>
        <v>1000</v>
      </c>
      <c r="Z19" s="36">
        <f t="shared" si="10"/>
        <v>1000</v>
      </c>
      <c r="AA19" s="36">
        <f t="shared" si="10"/>
        <v>1000</v>
      </c>
      <c r="AB19" s="36">
        <f t="shared" si="10"/>
        <v>1000</v>
      </c>
      <c r="AC19" s="36">
        <f t="shared" si="10"/>
        <v>1000</v>
      </c>
      <c r="AD19" s="36">
        <f t="shared" si="10"/>
        <v>1000</v>
      </c>
      <c r="AE19" s="36">
        <f t="shared" si="10"/>
        <v>1000</v>
      </c>
      <c r="AF19" s="36">
        <f t="shared" si="10"/>
        <v>1000</v>
      </c>
      <c r="AG19" s="36">
        <f t="shared" si="10"/>
        <v>1000</v>
      </c>
      <c r="AH19" s="36">
        <f t="shared" si="10"/>
        <v>1000</v>
      </c>
      <c r="AI19" s="36">
        <f t="shared" si="10"/>
        <v>1000</v>
      </c>
      <c r="AJ19" s="36">
        <f t="shared" si="10"/>
        <v>1000</v>
      </c>
      <c r="AK19" s="36">
        <f t="shared" si="10"/>
        <v>1000</v>
      </c>
      <c r="AL19" s="36">
        <f t="shared" si="10"/>
        <v>1000</v>
      </c>
      <c r="AM19" s="36">
        <f t="shared" si="10"/>
        <v>1000</v>
      </c>
    </row>
    <row r="20" spans="1:39" ht="14.25" customHeight="1" x14ac:dyDescent="0.3">
      <c r="A20" t="str">
        <f t="shared" si="1"/>
        <v>B&amp;H  6</v>
      </c>
      <c r="B20" s="3">
        <f t="shared" si="5"/>
        <v>17</v>
      </c>
      <c r="C20" s="3">
        <v>98</v>
      </c>
      <c r="D20" s="27" t="s">
        <v>1108</v>
      </c>
      <c r="E20" s="1" t="str">
        <f>+VLOOKUP($C20,MasterData!$B$4:$K$1003,2,"false")</f>
        <v>Elodie</v>
      </c>
      <c r="F20" s="1" t="str">
        <f>+VLOOKUP($C20,MasterData!$B$4:$K$1003,3,"false")</f>
        <v>Clayton</v>
      </c>
      <c r="G20" s="1" t="str">
        <f>+VLOOKUP($C20,MasterData!$B$4:$K$1003,4,"false")</f>
        <v>B&amp;H</v>
      </c>
      <c r="H20" s="1" t="str">
        <f>+VLOOKUP($C20,MasterData!$B$4:$K$1003,5,"false")</f>
        <v>U13</v>
      </c>
      <c r="I20" s="3" t="str">
        <f>+VLOOKUP($C20,MasterData!$B$4:$K$1003,6,"false")</f>
        <v>F</v>
      </c>
      <c r="J20" s="31" t="str">
        <f t="shared" si="2"/>
        <v>6</v>
      </c>
      <c r="K20" s="1" t="str">
        <f t="shared" si="3"/>
        <v>B&amp;H  6</v>
      </c>
      <c r="M20" s="12" t="s">
        <v>212</v>
      </c>
      <c r="N20" s="37">
        <f>RANK(N19,($N$10:$AM$10,$N$19:$AM$19,$N$28:$AM$28, $N$37:$AM$37),1)</f>
        <v>4</v>
      </c>
      <c r="O20" s="37">
        <f>RANK(O19,($N$10:$AM$10,$N$19:$AM$19,$N$28:$AM$28, $N$37:$AM$37),1)</f>
        <v>9</v>
      </c>
      <c r="P20" s="37">
        <f>RANK(P19,($N$10:$AM$10,$N$19:$AM$19,$N$28:$AM$28, $N$37:$AM$37),1)</f>
        <v>9</v>
      </c>
      <c r="Q20" s="37">
        <f>RANK(Q19,($N$10:$AM$10,$N$19:$AM$19,$N$28:$AM$28, $N$37:$AM$37),1)</f>
        <v>9</v>
      </c>
      <c r="R20" s="37">
        <f>RANK(R19,($N$10:$AM$10,$N$19:$AM$19,$N$28:$AM$28, $N$37:$AM$37),1)</f>
        <v>9</v>
      </c>
      <c r="S20" s="37">
        <f>RANK(S19,($N$10:$AM$10,$N$19:$AM$19,$N$28:$AM$28, $N$37:$AM$37),1)</f>
        <v>9</v>
      </c>
      <c r="T20" s="37">
        <f>RANK(T19,($N$10:$AM$10,$N$19:$AM$19,$N$28:$AM$28, $N$37:$AM$37),1)</f>
        <v>9</v>
      </c>
      <c r="U20" s="37">
        <f>RANK(U19,($N$10:$AM$10,$N$19:$AM$19,$N$28:$AM$28, $N$37:$AM$37),1)</f>
        <v>9</v>
      </c>
      <c r="V20" s="37">
        <f>RANK(V19,($N$10:$AM$10,$N$19:$AM$19,$N$28:$AM$28, $N$37:$AM$37),1)</f>
        <v>9</v>
      </c>
      <c r="W20" s="37">
        <f>RANK(W19,($N$10:$AM$10,$N$19:$AM$19,$N$28:$AM$28, $N$37:$AM$37),1)</f>
        <v>9</v>
      </c>
      <c r="X20" s="37">
        <f>RANK(X19,($N$10:$AM$10,$N$19:$AM$19,$N$28:$AM$28, $N$37:$AM$37),1)</f>
        <v>9</v>
      </c>
      <c r="Y20" s="37">
        <f>RANK(Y19,($N$10:$AM$10,$N$19:$AM$19,$N$28:$AM$28, $N$37:$AM$37),1)</f>
        <v>9</v>
      </c>
      <c r="Z20" s="37">
        <f>RANK(Z19,($N$10:$AM$10,$N$19:$AM$19,$N$28:$AM$28, $N$37:$AM$37),1)</f>
        <v>9</v>
      </c>
      <c r="AA20" s="37">
        <f>RANK(AA19,($N$10:$AM$10,$N$19:$AM$19,$N$28:$AM$28, $N$37:$AM$37),1)</f>
        <v>9</v>
      </c>
      <c r="AB20" s="37">
        <f>RANK(AB19,($N$10:$AM$10,$N$19:$AM$19,$N$28:$AM$28, $N$37:$AM$37),1)</f>
        <v>9</v>
      </c>
      <c r="AC20" s="37">
        <f>RANK(AC19,($N$10:$AM$10,$N$19:$AM$19,$N$28:$AM$28, $N$37:$AM$37),1)</f>
        <v>9</v>
      </c>
      <c r="AD20" s="37">
        <f>RANK(AD19,($N$10:$AM$10,$N$19:$AM$19,$N$28:$AM$28, $N$37:$AM$37),1)</f>
        <v>9</v>
      </c>
      <c r="AE20" s="37">
        <f>RANK(AE19,($N$10:$AM$10,$N$19:$AM$19,$N$28:$AM$28, $N$37:$AM$37),1)</f>
        <v>9</v>
      </c>
      <c r="AF20" s="37">
        <f>RANK(AF19,($N$10:$AM$10,$N$19:$AM$19,$N$28:$AM$28, $N$37:$AM$37),1)</f>
        <v>9</v>
      </c>
      <c r="AG20" s="37">
        <f>RANK(AG19,($N$10:$AM$10,$N$19:$AM$19,$N$28:$AM$28, $N$37:$AM$37),1)</f>
        <v>9</v>
      </c>
      <c r="AH20" s="37">
        <f>RANK(AH19,($N$10:$AM$10,$N$19:$AM$19,$N$28:$AM$28, $N$37:$AM$37),1)</f>
        <v>9</v>
      </c>
      <c r="AI20" s="37">
        <f>RANK(AI19,($N$10:$AM$10,$N$19:$AM$19,$N$28:$AM$28, $N$37:$AM$37),1)</f>
        <v>9</v>
      </c>
      <c r="AJ20" s="37">
        <f>RANK(AJ19,($N$10:$AM$10,$N$19:$AM$19,$N$28:$AM$28, $N$37:$AM$37),1)</f>
        <v>9</v>
      </c>
      <c r="AK20" s="37">
        <f>RANK(AK19,($N$10:$AM$10,$N$19:$AM$19,$N$28:$AM$28, $N$37:$AM$37),1)</f>
        <v>9</v>
      </c>
      <c r="AL20" s="37">
        <f>RANK(AL19,($N$10:$AM$10,$N$19:$AM$19,$N$28:$AM$28, $N$37:$AM$37),1)</f>
        <v>9</v>
      </c>
      <c r="AM20" s="37">
        <f>RANK(AM19,($N$10:$AM$10,$N$19:$AM$19,$N$28:$AM$28, $N$37:$AM$37),1)</f>
        <v>9</v>
      </c>
    </row>
    <row r="21" spans="1:39" ht="14.25" customHeight="1" x14ac:dyDescent="0.3">
      <c r="A21" t="str">
        <f t="shared" si="1"/>
        <v>EAS  4</v>
      </c>
      <c r="B21" s="3">
        <f t="shared" si="5"/>
        <v>18</v>
      </c>
      <c r="C21" s="3">
        <v>118</v>
      </c>
      <c r="D21" s="27" t="s">
        <v>1109</v>
      </c>
      <c r="E21" s="1" t="str">
        <f>+VLOOKUP($C21,MasterData!$B$4:$K$1003,2,"false")</f>
        <v>Katherine</v>
      </c>
      <c r="F21" s="1" t="str">
        <f>+VLOOKUP($C21,MasterData!$B$4:$K$1003,3,"false")</f>
        <v>Brown</v>
      </c>
      <c r="G21" s="1" t="str">
        <f>+VLOOKUP($C21,MasterData!$B$4:$K$1003,4,"false")</f>
        <v>EAS</v>
      </c>
      <c r="H21" s="1" t="str">
        <f>+VLOOKUP($C21,MasterData!$B$4:$K$1003,5,"false")</f>
        <v>U13</v>
      </c>
      <c r="I21" s="3" t="str">
        <f>+VLOOKUP($C21,MasterData!$B$4:$K$1003,6,"false")</f>
        <v>F</v>
      </c>
      <c r="J21" s="31" t="str">
        <f t="shared" ref="J21:J45" si="11">TEXT(SUMPRODUCT(--(G21=$G$4:$G$598),--(B21&gt;$B$4:$B$598))+1,0)</f>
        <v>4</v>
      </c>
      <c r="K21" s="1" t="str">
        <f t="shared" ref="K21:K45" si="12">+G21&amp;"  "&amp;J21</f>
        <v>EAS  4</v>
      </c>
    </row>
    <row r="22" spans="1:39" ht="14.25" customHeight="1" x14ac:dyDescent="0.3">
      <c r="A22" t="str">
        <f t="shared" si="1"/>
        <v>B&amp;H  7</v>
      </c>
      <c r="B22" s="3">
        <f t="shared" si="5"/>
        <v>19</v>
      </c>
      <c r="C22" s="3">
        <v>99</v>
      </c>
      <c r="D22" s="27" t="s">
        <v>1110</v>
      </c>
      <c r="E22" s="1" t="str">
        <f>+VLOOKUP($C22,MasterData!$B$4:$K$1003,2,"false")</f>
        <v>Evie</v>
      </c>
      <c r="F22" s="1" t="str">
        <f>+VLOOKUP($C22,MasterData!$B$4:$K$1003,3,"false")</f>
        <v>Murray</v>
      </c>
      <c r="G22" s="1" t="str">
        <f>+VLOOKUP($C22,MasterData!$B$4:$K$1003,4,"false")</f>
        <v>B&amp;H</v>
      </c>
      <c r="H22" s="1" t="str">
        <f>+VLOOKUP($C22,MasterData!$B$4:$K$1003,5,"false")</f>
        <v>U13</v>
      </c>
      <c r="I22" s="3" t="str">
        <f>+VLOOKUP($C22,MasterData!$B$4:$K$1003,6,"false")</f>
        <v>F</v>
      </c>
      <c r="J22" s="31" t="str">
        <f t="shared" si="11"/>
        <v>7</v>
      </c>
      <c r="K22" s="1" t="str">
        <f t="shared" si="12"/>
        <v>B&amp;H  7</v>
      </c>
      <c r="M22">
        <v>7</v>
      </c>
      <c r="N22" s="35">
        <f>+IF(ISNA(VLOOKUP(N$3&amp;"  "&amp;$M22,$A$3:$I$110,2,0)),"",VLOOKUP(N$3&amp;"  "&amp;$M22,$A$3:$I$110,2,0))</f>
        <v>19</v>
      </c>
      <c r="O22" s="35" t="str">
        <f t="shared" ref="O22:AM27" si="13">+IF(ISNA(VLOOKUP(O$3&amp;"  "&amp;$M22,$A$3:$I$110,2,0)),"",VLOOKUP(O$3&amp;"  "&amp;$M22,$A$3:$I$110,2,0))</f>
        <v/>
      </c>
      <c r="P22" s="35" t="str">
        <f t="shared" si="13"/>
        <v/>
      </c>
      <c r="Q22" s="35" t="str">
        <f t="shared" si="13"/>
        <v/>
      </c>
      <c r="R22" s="35" t="str">
        <f t="shared" si="13"/>
        <v/>
      </c>
      <c r="S22" s="35" t="str">
        <f t="shared" si="13"/>
        <v/>
      </c>
      <c r="T22" s="35" t="str">
        <f t="shared" si="13"/>
        <v/>
      </c>
      <c r="U22" s="35" t="str">
        <f t="shared" si="13"/>
        <v/>
      </c>
      <c r="V22" s="35" t="str">
        <f t="shared" si="13"/>
        <v/>
      </c>
      <c r="W22" s="35" t="str">
        <f t="shared" si="13"/>
        <v/>
      </c>
      <c r="X22" s="35" t="str">
        <f t="shared" si="13"/>
        <v/>
      </c>
      <c r="Y22" s="35" t="str">
        <f t="shared" si="13"/>
        <v/>
      </c>
      <c r="Z22" s="35" t="str">
        <f t="shared" si="13"/>
        <v/>
      </c>
      <c r="AA22" s="35" t="str">
        <f t="shared" si="13"/>
        <v/>
      </c>
      <c r="AB22" s="35" t="str">
        <f t="shared" si="13"/>
        <v/>
      </c>
      <c r="AC22" s="35" t="str">
        <f t="shared" si="13"/>
        <v/>
      </c>
      <c r="AD22" s="35" t="str">
        <f t="shared" si="13"/>
        <v/>
      </c>
      <c r="AE22" s="35" t="str">
        <f t="shared" si="13"/>
        <v/>
      </c>
      <c r="AF22" s="35" t="str">
        <f t="shared" si="13"/>
        <v/>
      </c>
      <c r="AG22" s="35" t="str">
        <f t="shared" si="13"/>
        <v/>
      </c>
      <c r="AH22" s="35" t="str">
        <f t="shared" si="13"/>
        <v/>
      </c>
      <c r="AI22" s="35" t="str">
        <f t="shared" si="13"/>
        <v/>
      </c>
      <c r="AJ22" s="35" t="str">
        <f t="shared" si="13"/>
        <v/>
      </c>
      <c r="AK22" s="35" t="str">
        <f t="shared" si="13"/>
        <v/>
      </c>
      <c r="AL22" s="35" t="str">
        <f t="shared" si="13"/>
        <v/>
      </c>
      <c r="AM22" s="35" t="str">
        <f t="shared" si="13"/>
        <v/>
      </c>
    </row>
    <row r="23" spans="1:39" ht="14.25" customHeight="1" x14ac:dyDescent="0.3">
      <c r="A23" t="str">
        <f t="shared" si="1"/>
        <v>CHI  2</v>
      </c>
      <c r="B23" s="3">
        <f t="shared" si="5"/>
        <v>20</v>
      </c>
      <c r="C23" s="3">
        <v>136</v>
      </c>
      <c r="D23" s="27" t="s">
        <v>1111</v>
      </c>
      <c r="E23" s="1" t="str">
        <f>+VLOOKUP($C23,MasterData!$B$4:$K$1003,2,"false")</f>
        <v>Iona</v>
      </c>
      <c r="F23" s="1" t="str">
        <f>+VLOOKUP($C23,MasterData!$B$4:$K$1003,3,"false")</f>
        <v>Sherwood</v>
      </c>
      <c r="G23" s="1" t="str">
        <f>+VLOOKUP($C23,MasterData!$B$4:$K$1003,4,"false")</f>
        <v>CHI</v>
      </c>
      <c r="H23" s="1" t="str">
        <f>+VLOOKUP($C23,MasterData!$B$4:$K$1003,5,"false")</f>
        <v>U13</v>
      </c>
      <c r="I23" s="3" t="str">
        <f>+VLOOKUP($C23,MasterData!$B$4:$K$1003,6,"false")</f>
        <v>F</v>
      </c>
      <c r="J23" s="31" t="str">
        <f t="shared" si="11"/>
        <v>2</v>
      </c>
      <c r="K23" s="1" t="str">
        <f t="shared" si="12"/>
        <v>CHI  2</v>
      </c>
      <c r="M23">
        <v>8</v>
      </c>
      <c r="N23" s="35">
        <f t="shared" ref="N23:AC27" si="14">+IF(ISNA(VLOOKUP(N$3&amp;"  "&amp;$M23,$A$3:$I$110,2,0)),"",VLOOKUP(N$3&amp;"  "&amp;$M23,$A$3:$I$110,2,0))</f>
        <v>21</v>
      </c>
      <c r="O23" s="35" t="str">
        <f t="shared" si="14"/>
        <v/>
      </c>
      <c r="P23" s="35" t="str">
        <f t="shared" si="14"/>
        <v/>
      </c>
      <c r="Q23" s="35" t="str">
        <f t="shared" si="14"/>
        <v/>
      </c>
      <c r="R23" s="35" t="str">
        <f t="shared" si="14"/>
        <v/>
      </c>
      <c r="S23" s="35" t="str">
        <f t="shared" si="14"/>
        <v/>
      </c>
      <c r="T23" s="35" t="str">
        <f t="shared" si="14"/>
        <v/>
      </c>
      <c r="U23" s="35" t="str">
        <f t="shared" si="14"/>
        <v/>
      </c>
      <c r="V23" s="35" t="str">
        <f t="shared" si="14"/>
        <v/>
      </c>
      <c r="W23" s="35" t="str">
        <f t="shared" si="14"/>
        <v/>
      </c>
      <c r="X23" s="35" t="str">
        <f t="shared" si="14"/>
        <v/>
      </c>
      <c r="Y23" s="35" t="str">
        <f t="shared" si="14"/>
        <v/>
      </c>
      <c r="Z23" s="35" t="str">
        <f t="shared" si="14"/>
        <v/>
      </c>
      <c r="AA23" s="35" t="str">
        <f t="shared" si="14"/>
        <v/>
      </c>
      <c r="AB23" s="35" t="str">
        <f t="shared" si="14"/>
        <v/>
      </c>
      <c r="AC23" s="35" t="str">
        <f t="shared" si="14"/>
        <v/>
      </c>
      <c r="AD23" s="35" t="str">
        <f t="shared" si="13"/>
        <v/>
      </c>
      <c r="AE23" s="35" t="str">
        <f t="shared" si="13"/>
        <v/>
      </c>
      <c r="AF23" s="35" t="str">
        <f t="shared" si="13"/>
        <v/>
      </c>
      <c r="AG23" s="35" t="str">
        <f t="shared" si="13"/>
        <v/>
      </c>
      <c r="AH23" s="35" t="str">
        <f t="shared" si="13"/>
        <v/>
      </c>
      <c r="AI23" s="35" t="str">
        <f t="shared" si="13"/>
        <v/>
      </c>
      <c r="AJ23" s="35" t="str">
        <f t="shared" si="13"/>
        <v/>
      </c>
      <c r="AK23" s="35" t="str">
        <f t="shared" si="13"/>
        <v/>
      </c>
      <c r="AL23" s="35" t="str">
        <f t="shared" si="13"/>
        <v/>
      </c>
      <c r="AM23" s="35" t="str">
        <f t="shared" si="13"/>
        <v/>
      </c>
    </row>
    <row r="24" spans="1:39" ht="14.25" customHeight="1" x14ac:dyDescent="0.3">
      <c r="A24" t="str">
        <f t="shared" si="1"/>
        <v>B&amp;H  8</v>
      </c>
      <c r="B24" s="3">
        <f t="shared" si="5"/>
        <v>21</v>
      </c>
      <c r="C24" s="3">
        <v>120</v>
      </c>
      <c r="D24" s="27" t="s">
        <v>1112</v>
      </c>
      <c r="E24" s="1" t="str">
        <f>+VLOOKUP($C24,MasterData!$B$4:$K$1003,2,"false")</f>
        <v>Naomi</v>
      </c>
      <c r="F24" s="1" t="str">
        <f>+VLOOKUP($C24,MasterData!$B$4:$K$1003,3,"false")</f>
        <v>Crittenden</v>
      </c>
      <c r="G24" s="1" t="str">
        <f>+VLOOKUP($C24,MasterData!$B$4:$K$1003,4,"false")</f>
        <v>B&amp;H</v>
      </c>
      <c r="H24" s="1" t="str">
        <f>+VLOOKUP($C24,MasterData!$B$4:$K$1003,5,"false")</f>
        <v>U13</v>
      </c>
      <c r="I24" s="3" t="str">
        <f>+VLOOKUP($C24,MasterData!$B$4:$K$1003,6,"false")</f>
        <v>F</v>
      </c>
      <c r="J24" s="31" t="str">
        <f t="shared" si="11"/>
        <v>8</v>
      </c>
      <c r="K24" s="1" t="str">
        <f t="shared" si="12"/>
        <v>B&amp;H  8</v>
      </c>
      <c r="M24">
        <v>9</v>
      </c>
      <c r="N24" s="35">
        <f t="shared" si="14"/>
        <v>27</v>
      </c>
      <c r="O24" s="35" t="str">
        <f t="shared" si="13"/>
        <v/>
      </c>
      <c r="P24" s="35" t="str">
        <f t="shared" si="13"/>
        <v/>
      </c>
      <c r="Q24" s="35" t="str">
        <f t="shared" si="13"/>
        <v/>
      </c>
      <c r="R24" s="35" t="str">
        <f t="shared" si="13"/>
        <v/>
      </c>
      <c r="S24" s="35" t="str">
        <f t="shared" si="13"/>
        <v/>
      </c>
      <c r="T24" s="35" t="str">
        <f t="shared" si="13"/>
        <v/>
      </c>
      <c r="U24" s="35" t="str">
        <f t="shared" si="13"/>
        <v/>
      </c>
      <c r="V24" s="35" t="str">
        <f t="shared" si="13"/>
        <v/>
      </c>
      <c r="W24" s="35" t="str">
        <f t="shared" si="13"/>
        <v/>
      </c>
      <c r="X24" s="35" t="str">
        <f t="shared" si="13"/>
        <v/>
      </c>
      <c r="Y24" s="35" t="str">
        <f t="shared" si="13"/>
        <v/>
      </c>
      <c r="Z24" s="35" t="str">
        <f t="shared" si="13"/>
        <v/>
      </c>
      <c r="AA24" s="35" t="str">
        <f t="shared" si="13"/>
        <v/>
      </c>
      <c r="AB24" s="35" t="str">
        <f t="shared" si="13"/>
        <v/>
      </c>
      <c r="AC24" s="35" t="str">
        <f t="shared" si="13"/>
        <v/>
      </c>
      <c r="AD24" s="35" t="str">
        <f t="shared" si="13"/>
        <v/>
      </c>
      <c r="AE24" s="35" t="str">
        <f t="shared" si="13"/>
        <v/>
      </c>
      <c r="AF24" s="35" t="str">
        <f t="shared" si="13"/>
        <v/>
      </c>
      <c r="AG24" s="35" t="str">
        <f t="shared" si="13"/>
        <v/>
      </c>
      <c r="AH24" s="35" t="str">
        <f t="shared" si="13"/>
        <v/>
      </c>
      <c r="AI24" s="35" t="str">
        <f t="shared" si="13"/>
        <v/>
      </c>
      <c r="AJ24" s="35" t="str">
        <f t="shared" si="13"/>
        <v/>
      </c>
      <c r="AK24" s="35" t="str">
        <f t="shared" si="13"/>
        <v/>
      </c>
      <c r="AL24" s="35" t="str">
        <f t="shared" si="13"/>
        <v/>
      </c>
      <c r="AM24" s="35" t="str">
        <f t="shared" si="13"/>
        <v/>
      </c>
    </row>
    <row r="25" spans="1:39" ht="14.25" customHeight="1" x14ac:dyDescent="0.3">
      <c r="A25" t="str">
        <f t="shared" si="1"/>
        <v>CRA  3</v>
      </c>
      <c r="B25" s="3">
        <f t="shared" si="5"/>
        <v>22</v>
      </c>
      <c r="C25" s="3">
        <v>134</v>
      </c>
      <c r="D25" s="27" t="s">
        <v>1113</v>
      </c>
      <c r="E25" s="1" t="str">
        <f>+VLOOKUP($C25,MasterData!$B$4:$K$1003,2,"false")</f>
        <v>Leah</v>
      </c>
      <c r="F25" s="1" t="str">
        <f>+VLOOKUP($C25,MasterData!$B$4:$K$1003,3,"false")</f>
        <v>Barden</v>
      </c>
      <c r="G25" s="1" t="str">
        <f>+VLOOKUP($C25,MasterData!$B$4:$K$1003,4,"false")</f>
        <v>CRA</v>
      </c>
      <c r="H25" s="1" t="str">
        <f>+VLOOKUP($C25,MasterData!$B$4:$K$1003,5,"false")</f>
        <v>U13</v>
      </c>
      <c r="I25" s="3" t="str">
        <f>+VLOOKUP($C25,MasterData!$B$4:$K$1003,6,"false")</f>
        <v>F</v>
      </c>
      <c r="J25" s="31" t="str">
        <f t="shared" si="11"/>
        <v>3</v>
      </c>
      <c r="K25" s="1" t="str">
        <f t="shared" si="12"/>
        <v>CRA  3</v>
      </c>
      <c r="N25" s="35" t="str">
        <f t="shared" si="14"/>
        <v/>
      </c>
      <c r="O25" s="35" t="str">
        <f t="shared" si="13"/>
        <v/>
      </c>
      <c r="P25" s="35" t="str">
        <f t="shared" si="13"/>
        <v/>
      </c>
      <c r="Q25" s="35" t="str">
        <f t="shared" si="13"/>
        <v/>
      </c>
      <c r="R25" s="35" t="str">
        <f t="shared" si="13"/>
        <v/>
      </c>
      <c r="S25" s="35" t="str">
        <f t="shared" si="13"/>
        <v/>
      </c>
      <c r="T25" s="35" t="str">
        <f t="shared" si="13"/>
        <v/>
      </c>
      <c r="U25" s="35" t="str">
        <f t="shared" si="13"/>
        <v/>
      </c>
      <c r="V25" s="35" t="str">
        <f t="shared" si="13"/>
        <v/>
      </c>
      <c r="W25" s="35" t="str">
        <f t="shared" si="13"/>
        <v/>
      </c>
      <c r="X25" s="35" t="str">
        <f t="shared" si="13"/>
        <v/>
      </c>
      <c r="Y25" s="35" t="str">
        <f t="shared" si="13"/>
        <v/>
      </c>
      <c r="Z25" s="35" t="str">
        <f t="shared" si="13"/>
        <v/>
      </c>
      <c r="AA25" s="35" t="str">
        <f t="shared" si="13"/>
        <v/>
      </c>
      <c r="AB25" s="35" t="str">
        <f t="shared" si="13"/>
        <v/>
      </c>
      <c r="AC25" s="35" t="str">
        <f t="shared" si="13"/>
        <v/>
      </c>
      <c r="AD25" s="35" t="str">
        <f t="shared" si="13"/>
        <v/>
      </c>
      <c r="AE25" s="35" t="str">
        <f t="shared" si="13"/>
        <v/>
      </c>
      <c r="AF25" s="35" t="str">
        <f t="shared" si="13"/>
        <v/>
      </c>
      <c r="AG25" s="35" t="str">
        <f t="shared" si="13"/>
        <v/>
      </c>
      <c r="AH25" s="35" t="str">
        <f t="shared" si="13"/>
        <v/>
      </c>
      <c r="AI25" s="35" t="str">
        <f t="shared" si="13"/>
        <v/>
      </c>
      <c r="AJ25" s="35" t="str">
        <f t="shared" si="13"/>
        <v/>
      </c>
      <c r="AK25" s="35" t="str">
        <f t="shared" si="13"/>
        <v/>
      </c>
      <c r="AL25" s="35" t="str">
        <f t="shared" si="13"/>
        <v/>
      </c>
      <c r="AM25" s="35" t="str">
        <f t="shared" si="13"/>
        <v/>
      </c>
    </row>
    <row r="26" spans="1:39" ht="14.25" customHeight="1" x14ac:dyDescent="0.3">
      <c r="A26" t="str">
        <f t="shared" si="1"/>
        <v>LEW  1</v>
      </c>
      <c r="B26" s="3">
        <f t="shared" si="5"/>
        <v>23</v>
      </c>
      <c r="C26" s="3">
        <v>110</v>
      </c>
      <c r="D26" s="27" t="s">
        <v>1114</v>
      </c>
      <c r="E26" s="1" t="str">
        <f>+VLOOKUP($C26,MasterData!$B$4:$K$1003,2,"false")</f>
        <v>Florence</v>
      </c>
      <c r="F26" s="1" t="str">
        <f>+VLOOKUP($C26,MasterData!$B$4:$K$1003,3,"false")</f>
        <v>Tuesday</v>
      </c>
      <c r="G26" s="1" t="str">
        <f>+VLOOKUP($C26,MasterData!$B$4:$K$1003,4,"false")</f>
        <v>LEW</v>
      </c>
      <c r="H26" s="1" t="str">
        <f>+VLOOKUP($C26,MasterData!$B$4:$K$1003,5,"false")</f>
        <v>U13</v>
      </c>
      <c r="I26" s="3" t="str">
        <f>+VLOOKUP($C26,MasterData!$B$4:$K$1003,6,"false")</f>
        <v>F</v>
      </c>
      <c r="J26" s="31" t="str">
        <f t="shared" si="11"/>
        <v>1</v>
      </c>
      <c r="K26" s="1" t="str">
        <f t="shared" si="12"/>
        <v>LEW  1</v>
      </c>
      <c r="N26" s="35" t="str">
        <f t="shared" si="14"/>
        <v/>
      </c>
      <c r="O26" s="35" t="str">
        <f t="shared" si="13"/>
        <v/>
      </c>
      <c r="P26" s="35" t="str">
        <f t="shared" si="13"/>
        <v/>
      </c>
      <c r="Q26" s="35" t="str">
        <f t="shared" si="13"/>
        <v/>
      </c>
      <c r="R26" s="35" t="str">
        <f t="shared" si="13"/>
        <v/>
      </c>
      <c r="S26" s="35" t="str">
        <f t="shared" si="13"/>
        <v/>
      </c>
      <c r="T26" s="35" t="str">
        <f t="shared" si="13"/>
        <v/>
      </c>
      <c r="U26" s="35" t="str">
        <f t="shared" si="13"/>
        <v/>
      </c>
      <c r="V26" s="35" t="str">
        <f t="shared" si="13"/>
        <v/>
      </c>
      <c r="W26" s="35" t="str">
        <f t="shared" si="13"/>
        <v/>
      </c>
      <c r="X26" s="35" t="str">
        <f t="shared" si="13"/>
        <v/>
      </c>
      <c r="Y26" s="35" t="str">
        <f t="shared" si="13"/>
        <v/>
      </c>
      <c r="Z26" s="35" t="str">
        <f t="shared" si="13"/>
        <v/>
      </c>
      <c r="AA26" s="35" t="str">
        <f t="shared" si="13"/>
        <v/>
      </c>
      <c r="AB26" s="35" t="str">
        <f t="shared" si="13"/>
        <v/>
      </c>
      <c r="AC26" s="35" t="str">
        <f t="shared" si="13"/>
        <v/>
      </c>
      <c r="AD26" s="35" t="str">
        <f t="shared" si="13"/>
        <v/>
      </c>
      <c r="AE26" s="35" t="str">
        <f t="shared" si="13"/>
        <v/>
      </c>
      <c r="AF26" s="35" t="str">
        <f t="shared" si="13"/>
        <v/>
      </c>
      <c r="AG26" s="35" t="str">
        <f t="shared" si="13"/>
        <v/>
      </c>
      <c r="AH26" s="35" t="str">
        <f t="shared" si="13"/>
        <v/>
      </c>
      <c r="AI26" s="35" t="str">
        <f t="shared" si="13"/>
        <v/>
      </c>
      <c r="AJ26" s="35" t="str">
        <f t="shared" si="13"/>
        <v/>
      </c>
      <c r="AK26" s="35" t="str">
        <f t="shared" si="13"/>
        <v/>
      </c>
      <c r="AL26" s="35" t="str">
        <f t="shared" si="13"/>
        <v/>
      </c>
      <c r="AM26" s="35" t="str">
        <f t="shared" si="13"/>
        <v/>
      </c>
    </row>
    <row r="27" spans="1:39" ht="14.25" customHeight="1" x14ac:dyDescent="0.3">
      <c r="A27" t="str">
        <f t="shared" si="1"/>
        <v>BWT  1</v>
      </c>
      <c r="B27" s="3">
        <f t="shared" si="5"/>
        <v>24</v>
      </c>
      <c r="C27" s="3">
        <v>135</v>
      </c>
      <c r="D27" s="27" t="s">
        <v>1115</v>
      </c>
      <c r="E27" s="1" t="str">
        <f>+VLOOKUP($C27,MasterData!$B$4:$K$1003,2,"false")</f>
        <v>Isla</v>
      </c>
      <c r="F27" s="1" t="str">
        <f>+VLOOKUP($C27,MasterData!$B$4:$K$1003,3,"false")</f>
        <v>Heath</v>
      </c>
      <c r="G27" s="1" t="str">
        <f>+VLOOKUP($C27,MasterData!$B$4:$K$1003,4,"false")</f>
        <v>BWT</v>
      </c>
      <c r="H27" s="1" t="str">
        <f>+VLOOKUP($C27,MasterData!$B$4:$K$1003,5,"false")</f>
        <v>U13</v>
      </c>
      <c r="I27" s="3" t="str">
        <f>+VLOOKUP($C27,MasterData!$B$4:$K$1003,6,"false")</f>
        <v>F</v>
      </c>
      <c r="J27" s="31" t="str">
        <f t="shared" si="11"/>
        <v>1</v>
      </c>
      <c r="K27" s="1" t="str">
        <f t="shared" si="12"/>
        <v>BWT  1</v>
      </c>
      <c r="N27" s="35" t="str">
        <f t="shared" si="14"/>
        <v/>
      </c>
      <c r="O27" s="35" t="str">
        <f t="shared" si="13"/>
        <v/>
      </c>
      <c r="P27" s="35" t="str">
        <f t="shared" si="13"/>
        <v/>
      </c>
      <c r="Q27" s="35" t="str">
        <f t="shared" si="13"/>
        <v/>
      </c>
      <c r="R27" s="35" t="str">
        <f t="shared" si="13"/>
        <v/>
      </c>
      <c r="S27" s="35" t="str">
        <f t="shared" si="13"/>
        <v/>
      </c>
      <c r="T27" s="35" t="str">
        <f t="shared" si="13"/>
        <v/>
      </c>
      <c r="U27" s="35" t="str">
        <f t="shared" si="13"/>
        <v/>
      </c>
      <c r="V27" s="35" t="str">
        <f t="shared" si="13"/>
        <v/>
      </c>
      <c r="W27" s="35" t="str">
        <f t="shared" si="13"/>
        <v/>
      </c>
      <c r="X27" s="35" t="str">
        <f t="shared" si="13"/>
        <v/>
      </c>
      <c r="Y27" s="35" t="str">
        <f t="shared" si="13"/>
        <v/>
      </c>
      <c r="Z27" s="35" t="str">
        <f t="shared" si="13"/>
        <v/>
      </c>
      <c r="AA27" s="35" t="str">
        <f t="shared" si="13"/>
        <v/>
      </c>
      <c r="AB27" s="35" t="str">
        <f t="shared" si="13"/>
        <v/>
      </c>
      <c r="AC27" s="35" t="str">
        <f t="shared" si="13"/>
        <v/>
      </c>
      <c r="AD27" s="35" t="str">
        <f t="shared" si="13"/>
        <v/>
      </c>
      <c r="AE27" s="35" t="str">
        <f t="shared" si="13"/>
        <v/>
      </c>
      <c r="AF27" s="35" t="str">
        <f t="shared" si="13"/>
        <v/>
      </c>
      <c r="AG27" s="35" t="str">
        <f t="shared" si="13"/>
        <v/>
      </c>
      <c r="AH27" s="35" t="str">
        <f t="shared" si="13"/>
        <v/>
      </c>
      <c r="AI27" s="35" t="str">
        <f t="shared" si="13"/>
        <v/>
      </c>
      <c r="AJ27" s="35" t="str">
        <f t="shared" si="13"/>
        <v/>
      </c>
      <c r="AK27" s="35" t="str">
        <f t="shared" si="13"/>
        <v/>
      </c>
      <c r="AL27" s="35" t="str">
        <f t="shared" si="13"/>
        <v/>
      </c>
      <c r="AM27" s="35" t="str">
        <f t="shared" si="13"/>
        <v/>
      </c>
    </row>
    <row r="28" spans="1:39" ht="14.25" customHeight="1" x14ac:dyDescent="0.3">
      <c r="A28" t="str">
        <f t="shared" si="1"/>
        <v>HAS  1</v>
      </c>
      <c r="B28" s="3">
        <f t="shared" si="5"/>
        <v>25</v>
      </c>
      <c r="C28" s="3">
        <v>103</v>
      </c>
      <c r="D28" s="27" t="s">
        <v>1116</v>
      </c>
      <c r="E28" s="1" t="str">
        <f>+VLOOKUP($C28,MasterData!$B$4:$K$1003,2,"false")</f>
        <v>Eden</v>
      </c>
      <c r="F28" s="1" t="str">
        <f>+VLOOKUP($C28,MasterData!$B$4:$K$1003,3,"false")</f>
        <v>Arnold</v>
      </c>
      <c r="G28" s="1" t="str">
        <f>+VLOOKUP($C28,MasterData!$B$4:$K$1003,4,"false")</f>
        <v>HAS</v>
      </c>
      <c r="H28" s="1" t="str">
        <f>+VLOOKUP($C28,MasterData!$B$4:$K$1003,5,"false")</f>
        <v>U13</v>
      </c>
      <c r="I28" s="3" t="str">
        <f>+VLOOKUP($C28,MasterData!$B$4:$K$1003,6,"false")</f>
        <v>F</v>
      </c>
      <c r="J28" s="31" t="str">
        <f t="shared" si="11"/>
        <v>1</v>
      </c>
      <c r="K28" s="1" t="str">
        <f t="shared" si="12"/>
        <v>HAS  1</v>
      </c>
      <c r="M28" s="12" t="s">
        <v>565</v>
      </c>
      <c r="N28" s="36">
        <f>IF(N24="",1000,SUM(N22:N24))</f>
        <v>67</v>
      </c>
      <c r="O28" s="36">
        <f t="shared" ref="O28:AM28" si="15">IF(O24="",1000,SUM(O22:O24))</f>
        <v>1000</v>
      </c>
      <c r="P28" s="36">
        <f t="shared" si="15"/>
        <v>1000</v>
      </c>
      <c r="Q28" s="36">
        <f t="shared" si="15"/>
        <v>1000</v>
      </c>
      <c r="R28" s="36">
        <f t="shared" si="15"/>
        <v>1000</v>
      </c>
      <c r="S28" s="36">
        <f t="shared" si="15"/>
        <v>1000</v>
      </c>
      <c r="T28" s="36">
        <f t="shared" si="15"/>
        <v>1000</v>
      </c>
      <c r="U28" s="36">
        <f t="shared" si="15"/>
        <v>1000</v>
      </c>
      <c r="V28" s="36">
        <f t="shared" si="15"/>
        <v>1000</v>
      </c>
      <c r="W28" s="36">
        <f t="shared" si="15"/>
        <v>1000</v>
      </c>
      <c r="X28" s="36">
        <f t="shared" si="15"/>
        <v>1000</v>
      </c>
      <c r="Y28" s="36">
        <f t="shared" si="15"/>
        <v>1000</v>
      </c>
      <c r="Z28" s="36">
        <f t="shared" si="15"/>
        <v>1000</v>
      </c>
      <c r="AA28" s="36">
        <f t="shared" si="15"/>
        <v>1000</v>
      </c>
      <c r="AB28" s="36">
        <f t="shared" si="15"/>
        <v>1000</v>
      </c>
      <c r="AC28" s="36">
        <f t="shared" si="15"/>
        <v>1000</v>
      </c>
      <c r="AD28" s="36">
        <f t="shared" si="15"/>
        <v>1000</v>
      </c>
      <c r="AE28" s="36">
        <f t="shared" si="15"/>
        <v>1000</v>
      </c>
      <c r="AF28" s="36">
        <f t="shared" si="15"/>
        <v>1000</v>
      </c>
      <c r="AG28" s="36">
        <f t="shared" si="15"/>
        <v>1000</v>
      </c>
      <c r="AH28" s="36">
        <f t="shared" si="15"/>
        <v>1000</v>
      </c>
      <c r="AI28" s="36">
        <f t="shared" si="15"/>
        <v>1000</v>
      </c>
      <c r="AJ28" s="36">
        <f t="shared" si="15"/>
        <v>1000</v>
      </c>
      <c r="AK28" s="36">
        <f t="shared" si="15"/>
        <v>1000</v>
      </c>
      <c r="AL28" s="36">
        <f t="shared" si="15"/>
        <v>1000</v>
      </c>
      <c r="AM28" s="36">
        <f t="shared" si="15"/>
        <v>1000</v>
      </c>
    </row>
    <row r="29" spans="1:39" ht="14.25" customHeight="1" x14ac:dyDescent="0.3">
      <c r="A29" t="str">
        <f t="shared" si="1"/>
        <v>HY  3</v>
      </c>
      <c r="B29" s="3">
        <f t="shared" si="5"/>
        <v>26</v>
      </c>
      <c r="C29" s="3">
        <v>114</v>
      </c>
      <c r="D29" s="27" t="s">
        <v>1117</v>
      </c>
      <c r="E29" s="1" t="str">
        <f>+VLOOKUP($C29,MasterData!$B$4:$K$1003,2,"false")</f>
        <v>Daisy</v>
      </c>
      <c r="F29" s="1" t="str">
        <f>+VLOOKUP($C29,MasterData!$B$4:$K$1003,3,"false")</f>
        <v>Welch</v>
      </c>
      <c r="G29" s="1" t="str">
        <f>+VLOOKUP($C29,MasterData!$B$4:$K$1003,4,"false")</f>
        <v>HY</v>
      </c>
      <c r="H29" s="1" t="str">
        <f>+VLOOKUP($C29,MasterData!$B$4:$K$1003,5,"false")</f>
        <v>U13</v>
      </c>
      <c r="I29" s="3" t="str">
        <f>+VLOOKUP($C29,MasterData!$B$4:$K$1003,6,"false")</f>
        <v>F</v>
      </c>
      <c r="J29" s="31" t="str">
        <f t="shared" si="11"/>
        <v>3</v>
      </c>
      <c r="K29" s="1" t="str">
        <f t="shared" si="12"/>
        <v>HY  3</v>
      </c>
      <c r="M29" s="12" t="s">
        <v>212</v>
      </c>
      <c r="N29" s="37">
        <f>RANK(N28,($N$10:$AM$10,$N$19:$AM$19,$N$28:$AM$28, $N$37:$AM$37),1)</f>
        <v>7</v>
      </c>
      <c r="O29" s="37">
        <f>RANK(O28,($N$10:$AM$10,$N$19:$AM$19,$N$28:$AM$28, $N$37:$AM$37),1)</f>
        <v>9</v>
      </c>
      <c r="P29" s="37">
        <f>RANK(P28,($N$10:$AM$10,$N$19:$AM$19,$N$28:$AM$28, $N$37:$AM$37),1)</f>
        <v>9</v>
      </c>
      <c r="Q29" s="37">
        <f>RANK(Q28,($N$10:$AM$10,$N$19:$AM$19,$N$28:$AM$28, $N$37:$AM$37),1)</f>
        <v>9</v>
      </c>
      <c r="R29" s="37">
        <f>RANK(R28,($N$10:$AM$10,$N$19:$AM$19,$N$28:$AM$28, $N$37:$AM$37),1)</f>
        <v>9</v>
      </c>
      <c r="S29" s="37">
        <f>RANK(S28,($N$10:$AM$10,$N$19:$AM$19,$N$28:$AM$28, $N$37:$AM$37),1)</f>
        <v>9</v>
      </c>
      <c r="T29" s="37">
        <f>RANK(T28,($N$10:$AM$10,$N$19:$AM$19,$N$28:$AM$28, $N$37:$AM$37),1)</f>
        <v>9</v>
      </c>
      <c r="U29" s="37">
        <f>RANK(U28,($N$10:$AM$10,$N$19:$AM$19,$N$28:$AM$28, $N$37:$AM$37),1)</f>
        <v>9</v>
      </c>
      <c r="V29" s="37">
        <f>RANK(V28,($N$10:$AM$10,$N$19:$AM$19,$N$28:$AM$28, $N$37:$AM$37),1)</f>
        <v>9</v>
      </c>
      <c r="W29" s="37">
        <f>RANK(W28,($N$10:$AM$10,$N$19:$AM$19,$N$28:$AM$28, $N$37:$AM$37),1)</f>
        <v>9</v>
      </c>
      <c r="X29" s="37">
        <f>RANK(X28,($N$10:$AM$10,$N$19:$AM$19,$N$28:$AM$28, $N$37:$AM$37),1)</f>
        <v>9</v>
      </c>
      <c r="Y29" s="37">
        <f>RANK(Y28,($N$10:$AM$10,$N$19:$AM$19,$N$28:$AM$28, $N$37:$AM$37),1)</f>
        <v>9</v>
      </c>
      <c r="Z29" s="37">
        <f>RANK(Z28,($N$10:$AM$10,$N$19:$AM$19,$N$28:$AM$28, $N$37:$AM$37),1)</f>
        <v>9</v>
      </c>
      <c r="AA29" s="37">
        <f>RANK(AA28,($N$10:$AM$10,$N$19:$AM$19,$N$28:$AM$28, $N$37:$AM$37),1)</f>
        <v>9</v>
      </c>
      <c r="AB29" s="37">
        <f>RANK(AB28,($N$10:$AM$10,$N$19:$AM$19,$N$28:$AM$28, $N$37:$AM$37),1)</f>
        <v>9</v>
      </c>
      <c r="AC29" s="37">
        <f>RANK(AC28,($N$10:$AM$10,$N$19:$AM$19,$N$28:$AM$28, $N$37:$AM$37),1)</f>
        <v>9</v>
      </c>
      <c r="AD29" s="37">
        <f>RANK(AD28,($N$10:$AM$10,$N$19:$AM$19,$N$28:$AM$28, $N$37:$AM$37),1)</f>
        <v>9</v>
      </c>
      <c r="AE29" s="37">
        <f>RANK(AE28,($N$10:$AM$10,$N$19:$AM$19,$N$28:$AM$28, $N$37:$AM$37),1)</f>
        <v>9</v>
      </c>
      <c r="AF29" s="37">
        <f>RANK(AF28,($N$10:$AM$10,$N$19:$AM$19,$N$28:$AM$28, $N$37:$AM$37),1)</f>
        <v>9</v>
      </c>
      <c r="AG29" s="37">
        <f>RANK(AG28,($N$10:$AM$10,$N$19:$AM$19,$N$28:$AM$28, $N$37:$AM$37),1)</f>
        <v>9</v>
      </c>
      <c r="AH29" s="37">
        <f>RANK(AH28,($N$10:$AM$10,$N$19:$AM$19,$N$28:$AM$28, $N$37:$AM$37),1)</f>
        <v>9</v>
      </c>
      <c r="AI29" s="37">
        <f>RANK(AI28,($N$10:$AM$10,$N$19:$AM$19,$N$28:$AM$28, $N$37:$AM$37),1)</f>
        <v>9</v>
      </c>
      <c r="AJ29" s="37">
        <f>RANK(AJ28,($N$10:$AM$10,$N$19:$AM$19,$N$28:$AM$28, $N$37:$AM$37),1)</f>
        <v>9</v>
      </c>
      <c r="AK29" s="37">
        <f>RANK(AK28,($N$10:$AM$10,$N$19:$AM$19,$N$28:$AM$28, $N$37:$AM$37),1)</f>
        <v>9</v>
      </c>
      <c r="AL29" s="37">
        <f>RANK(AL28,($N$10:$AM$10,$N$19:$AM$19,$N$28:$AM$28, $N$37:$AM$37),1)</f>
        <v>9</v>
      </c>
      <c r="AM29" s="37">
        <f>RANK(AM28,($N$10:$AM$10,$N$19:$AM$19,$N$28:$AM$28, $N$37:$AM$37),1)</f>
        <v>9</v>
      </c>
    </row>
    <row r="30" spans="1:39" ht="14.25" customHeight="1" x14ac:dyDescent="0.3">
      <c r="A30" t="str">
        <f t="shared" si="1"/>
        <v>B&amp;H  9</v>
      </c>
      <c r="B30" s="3">
        <f t="shared" si="5"/>
        <v>27</v>
      </c>
      <c r="C30" s="3">
        <v>101</v>
      </c>
      <c r="D30" s="27" t="s">
        <v>1118</v>
      </c>
      <c r="E30" s="1" t="str">
        <f>+VLOOKUP($C30,MasterData!$B$4:$K$1003,2,"false")</f>
        <v>Mia</v>
      </c>
      <c r="F30" s="1" t="str">
        <f>+VLOOKUP($C30,MasterData!$B$4:$K$1003,3,"false")</f>
        <v>Potton</v>
      </c>
      <c r="G30" s="1" t="str">
        <f>+VLOOKUP($C30,MasterData!$B$4:$K$1003,4,"false")</f>
        <v>B&amp;H</v>
      </c>
      <c r="H30" s="1" t="str">
        <f>+VLOOKUP($C30,MasterData!$B$4:$K$1003,5,"false")</f>
        <v>U13</v>
      </c>
      <c r="I30" s="3" t="str">
        <f>+VLOOKUP($C30,MasterData!$B$4:$K$1003,6,"false")</f>
        <v>F</v>
      </c>
      <c r="J30" s="31" t="str">
        <f t="shared" si="11"/>
        <v>9</v>
      </c>
      <c r="K30" s="1" t="str">
        <f t="shared" si="12"/>
        <v>B&amp;H  9</v>
      </c>
    </row>
    <row r="31" spans="1:39" ht="14.25" customHeight="1" x14ac:dyDescent="0.3">
      <c r="A31" t="str">
        <f t="shared" si="1"/>
        <v>HAS  2</v>
      </c>
      <c r="B31" s="3">
        <f t="shared" si="5"/>
        <v>28</v>
      </c>
      <c r="C31" s="3">
        <v>112</v>
      </c>
      <c r="D31" s="27" t="s">
        <v>1119</v>
      </c>
      <c r="E31" s="1" t="str">
        <f>+VLOOKUP($C31,MasterData!$B$4:$K$1003,2,"false")</f>
        <v>Talia</v>
      </c>
      <c r="F31" s="1" t="str">
        <f>+VLOOKUP($C31,MasterData!$B$4:$K$1003,3,"false")</f>
        <v>Davis</v>
      </c>
      <c r="G31" s="1" t="str">
        <f>+VLOOKUP($C31,MasterData!$B$4:$K$1003,4,"false")</f>
        <v>HAS</v>
      </c>
      <c r="H31" s="1" t="str">
        <f>+VLOOKUP($C31,MasterData!$B$4:$K$1003,5,"false")</f>
        <v>U13</v>
      </c>
      <c r="I31" s="3" t="str">
        <f>+VLOOKUP($C31,MasterData!$B$4:$K$1003,6,"false")</f>
        <v>F</v>
      </c>
      <c r="J31" s="31" t="str">
        <f t="shared" si="11"/>
        <v>2</v>
      </c>
      <c r="K31" s="1" t="str">
        <f t="shared" si="12"/>
        <v>HAS  2</v>
      </c>
      <c r="M31">
        <v>10</v>
      </c>
      <c r="N31" s="35" t="str">
        <f>+IF(ISNA(VLOOKUP(N$3&amp;"  "&amp;$M31,$A$3:$I$110,2,0)),"",VLOOKUP(N$3&amp;"  "&amp;$M31,$A$3:$I$110,2,0))</f>
        <v/>
      </c>
      <c r="O31" s="35" t="str">
        <f t="shared" ref="O31:AD36" si="16">+IF(ISNA(VLOOKUP(O$3&amp;"  "&amp;$M31,$A$3:$I$110,2,0)),"",VLOOKUP(O$3&amp;"  "&amp;$M31,$A$3:$I$110,2,0))</f>
        <v/>
      </c>
      <c r="P31" s="35" t="str">
        <f t="shared" si="16"/>
        <v/>
      </c>
      <c r="Q31" s="35" t="str">
        <f t="shared" si="16"/>
        <v/>
      </c>
      <c r="R31" s="35" t="str">
        <f t="shared" si="16"/>
        <v/>
      </c>
      <c r="S31" s="35" t="str">
        <f t="shared" si="16"/>
        <v/>
      </c>
      <c r="T31" s="35" t="str">
        <f t="shared" si="16"/>
        <v/>
      </c>
      <c r="U31" s="35" t="str">
        <f t="shared" si="16"/>
        <v/>
      </c>
      <c r="V31" s="35" t="str">
        <f t="shared" si="16"/>
        <v/>
      </c>
      <c r="W31" s="35" t="str">
        <f t="shared" si="16"/>
        <v/>
      </c>
      <c r="X31" s="35" t="str">
        <f t="shared" si="16"/>
        <v/>
      </c>
      <c r="Y31" s="35" t="str">
        <f t="shared" si="16"/>
        <v/>
      </c>
      <c r="Z31" s="35" t="str">
        <f t="shared" si="16"/>
        <v/>
      </c>
      <c r="AA31" s="35" t="str">
        <f t="shared" si="16"/>
        <v/>
      </c>
      <c r="AB31" s="35" t="str">
        <f t="shared" si="16"/>
        <v/>
      </c>
      <c r="AC31" s="35" t="str">
        <f t="shared" si="16"/>
        <v/>
      </c>
      <c r="AD31" s="35" t="str">
        <f t="shared" si="16"/>
        <v/>
      </c>
      <c r="AE31" s="35" t="str">
        <f t="shared" ref="AE31:AM36" si="17">+IF(ISNA(VLOOKUP(AE$3&amp;"  "&amp;$M31,$A$3:$I$110,2,0)),"",VLOOKUP(AE$3&amp;"  "&amp;$M31,$A$3:$I$110,2,0))</f>
        <v/>
      </c>
      <c r="AF31" s="35" t="str">
        <f t="shared" si="17"/>
        <v/>
      </c>
      <c r="AG31" s="35" t="str">
        <f t="shared" si="17"/>
        <v/>
      </c>
      <c r="AH31" s="35" t="str">
        <f t="shared" si="17"/>
        <v/>
      </c>
      <c r="AI31" s="35" t="str">
        <f t="shared" si="17"/>
        <v/>
      </c>
      <c r="AJ31" s="35" t="str">
        <f t="shared" si="17"/>
        <v/>
      </c>
      <c r="AK31" s="35" t="str">
        <f t="shared" si="17"/>
        <v/>
      </c>
      <c r="AL31" s="35" t="str">
        <f t="shared" si="17"/>
        <v/>
      </c>
      <c r="AM31" s="35" t="str">
        <f t="shared" si="17"/>
        <v/>
      </c>
    </row>
    <row r="32" spans="1:39" ht="14.25" customHeight="1" x14ac:dyDescent="0.3">
      <c r="A32" t="str">
        <f t="shared" si="1"/>
        <v>CRA  4</v>
      </c>
      <c r="B32" s="3">
        <f t="shared" si="5"/>
        <v>29</v>
      </c>
      <c r="C32" s="3">
        <v>105</v>
      </c>
      <c r="D32" s="27" t="s">
        <v>1120</v>
      </c>
      <c r="E32" s="1" t="str">
        <f>+VLOOKUP($C32,MasterData!$B$4:$K$1003,2,"false")</f>
        <v>Callie</v>
      </c>
      <c r="F32" s="1" t="str">
        <f>+VLOOKUP($C32,MasterData!$B$4:$K$1003,3,"false")</f>
        <v>Goodbourn</v>
      </c>
      <c r="G32" s="1" t="str">
        <f>+VLOOKUP($C32,MasterData!$B$4:$K$1003,4,"false")</f>
        <v>CRA</v>
      </c>
      <c r="H32" s="1" t="str">
        <f>+VLOOKUP($C32,MasterData!$B$4:$K$1003,5,"false")</f>
        <v>U13</v>
      </c>
      <c r="I32" s="3" t="str">
        <f>+VLOOKUP($C32,MasterData!$B$4:$K$1003,6,"false")</f>
        <v>F</v>
      </c>
      <c r="J32" s="31" t="str">
        <f t="shared" si="11"/>
        <v>4</v>
      </c>
      <c r="K32" s="1" t="str">
        <f t="shared" si="12"/>
        <v>CRA  4</v>
      </c>
      <c r="M32">
        <v>11</v>
      </c>
      <c r="N32" s="35" t="str">
        <f t="shared" ref="N32:N36" si="18">+IF(ISNA(VLOOKUP(N$3&amp;"  "&amp;$M32,$A$3:$I$110,2,0)),"",VLOOKUP(N$3&amp;"  "&amp;$M32,$A$3:$I$110,2,0))</f>
        <v/>
      </c>
      <c r="O32" s="35" t="str">
        <f t="shared" si="16"/>
        <v/>
      </c>
      <c r="P32" s="35" t="str">
        <f t="shared" si="16"/>
        <v/>
      </c>
      <c r="Q32" s="35" t="str">
        <f t="shared" si="16"/>
        <v/>
      </c>
      <c r="R32" s="35" t="str">
        <f t="shared" si="16"/>
        <v/>
      </c>
      <c r="S32" s="35" t="str">
        <f t="shared" si="16"/>
        <v/>
      </c>
      <c r="T32" s="35" t="str">
        <f t="shared" si="16"/>
        <v/>
      </c>
      <c r="U32" s="35" t="str">
        <f t="shared" si="16"/>
        <v/>
      </c>
      <c r="V32" s="35" t="str">
        <f t="shared" si="16"/>
        <v/>
      </c>
      <c r="W32" s="35" t="str">
        <f t="shared" si="16"/>
        <v/>
      </c>
      <c r="X32" s="35" t="str">
        <f t="shared" si="16"/>
        <v/>
      </c>
      <c r="Y32" s="35" t="str">
        <f t="shared" si="16"/>
        <v/>
      </c>
      <c r="Z32" s="35" t="str">
        <f t="shared" si="16"/>
        <v/>
      </c>
      <c r="AA32" s="35" t="str">
        <f t="shared" si="16"/>
        <v/>
      </c>
      <c r="AB32" s="35" t="str">
        <f t="shared" si="16"/>
        <v/>
      </c>
      <c r="AC32" s="35" t="str">
        <f t="shared" si="16"/>
        <v/>
      </c>
      <c r="AD32" s="35" t="str">
        <f t="shared" si="16"/>
        <v/>
      </c>
      <c r="AE32" s="35" t="str">
        <f t="shared" si="17"/>
        <v/>
      </c>
      <c r="AF32" s="35" t="str">
        <f t="shared" si="17"/>
        <v/>
      </c>
      <c r="AG32" s="35" t="str">
        <f t="shared" si="17"/>
        <v/>
      </c>
      <c r="AH32" s="35" t="str">
        <f t="shared" si="17"/>
        <v/>
      </c>
      <c r="AI32" s="35" t="str">
        <f t="shared" si="17"/>
        <v/>
      </c>
      <c r="AJ32" s="35" t="str">
        <f t="shared" si="17"/>
        <v/>
      </c>
      <c r="AK32" s="35" t="str">
        <f t="shared" si="17"/>
        <v/>
      </c>
      <c r="AL32" s="35" t="str">
        <f t="shared" si="17"/>
        <v/>
      </c>
      <c r="AM32" s="35" t="str">
        <f t="shared" si="17"/>
        <v/>
      </c>
    </row>
    <row r="33" spans="1:39" ht="14.25" customHeight="1" x14ac:dyDescent="0.3">
      <c r="A33" t="str">
        <f t="shared" si="1"/>
        <v>HBS  2</v>
      </c>
      <c r="B33" s="3">
        <f t="shared" si="5"/>
        <v>30</v>
      </c>
      <c r="C33" s="3">
        <v>128</v>
      </c>
      <c r="D33" s="27" t="s">
        <v>1121</v>
      </c>
      <c r="E33" s="1" t="str">
        <f>+VLOOKUP($C33,MasterData!$B$4:$K$1003,2,"false")</f>
        <v>Isabella</v>
      </c>
      <c r="F33" s="1" t="str">
        <f>+VLOOKUP($C33,MasterData!$B$4:$K$1003,3,"false")</f>
        <v>Jestico</v>
      </c>
      <c r="G33" s="1" t="str">
        <f>+VLOOKUP($C33,MasterData!$B$4:$K$1003,4,"false")</f>
        <v>HBS</v>
      </c>
      <c r="H33" s="1" t="str">
        <f>+VLOOKUP($C33,MasterData!$B$4:$K$1003,5,"false")</f>
        <v>U13</v>
      </c>
      <c r="I33" s="3" t="str">
        <f>+VLOOKUP($C33,MasterData!$B$4:$K$1003,6,"false")</f>
        <v>F</v>
      </c>
      <c r="J33" s="31" t="str">
        <f t="shared" si="11"/>
        <v>2</v>
      </c>
      <c r="K33" s="1" t="str">
        <f t="shared" si="12"/>
        <v>HBS  2</v>
      </c>
      <c r="M33">
        <v>12</v>
      </c>
      <c r="N33" s="35" t="str">
        <f t="shared" si="18"/>
        <v/>
      </c>
      <c r="O33" s="35" t="str">
        <f t="shared" si="16"/>
        <v/>
      </c>
      <c r="P33" s="35" t="str">
        <f t="shared" si="16"/>
        <v/>
      </c>
      <c r="Q33" s="35" t="str">
        <f t="shared" si="16"/>
        <v/>
      </c>
      <c r="R33" s="35" t="str">
        <f t="shared" si="16"/>
        <v/>
      </c>
      <c r="S33" s="35" t="str">
        <f t="shared" si="16"/>
        <v/>
      </c>
      <c r="T33" s="35" t="str">
        <f t="shared" si="16"/>
        <v/>
      </c>
      <c r="U33" s="35" t="str">
        <f t="shared" si="16"/>
        <v/>
      </c>
      <c r="V33" s="35" t="str">
        <f t="shared" si="16"/>
        <v/>
      </c>
      <c r="W33" s="35" t="str">
        <f t="shared" si="16"/>
        <v/>
      </c>
      <c r="X33" s="35" t="str">
        <f t="shared" si="16"/>
        <v/>
      </c>
      <c r="Y33" s="35" t="str">
        <f t="shared" si="16"/>
        <v/>
      </c>
      <c r="Z33" s="35" t="str">
        <f t="shared" si="16"/>
        <v/>
      </c>
      <c r="AA33" s="35" t="str">
        <f t="shared" si="16"/>
        <v/>
      </c>
      <c r="AB33" s="35" t="str">
        <f t="shared" si="16"/>
        <v/>
      </c>
      <c r="AC33" s="35" t="str">
        <f t="shared" si="16"/>
        <v/>
      </c>
      <c r="AD33" s="35" t="str">
        <f t="shared" si="16"/>
        <v/>
      </c>
      <c r="AE33" s="35" t="str">
        <f t="shared" si="17"/>
        <v/>
      </c>
      <c r="AF33" s="35" t="str">
        <f t="shared" si="17"/>
        <v/>
      </c>
      <c r="AG33" s="35" t="str">
        <f t="shared" si="17"/>
        <v/>
      </c>
      <c r="AH33" s="35" t="str">
        <f t="shared" si="17"/>
        <v/>
      </c>
      <c r="AI33" s="35" t="str">
        <f t="shared" si="17"/>
        <v/>
      </c>
      <c r="AJ33" s="35" t="str">
        <f t="shared" si="17"/>
        <v/>
      </c>
      <c r="AK33" s="35" t="str">
        <f t="shared" si="17"/>
        <v/>
      </c>
      <c r="AL33" s="35" t="str">
        <f t="shared" si="17"/>
        <v/>
      </c>
      <c r="AM33" s="35" t="str">
        <f t="shared" si="17"/>
        <v/>
      </c>
    </row>
    <row r="34" spans="1:39" ht="14.25" customHeight="1" x14ac:dyDescent="0.3">
      <c r="A34" t="str">
        <f t="shared" si="1"/>
        <v>HAS  3</v>
      </c>
      <c r="B34" s="3">
        <f t="shared" si="5"/>
        <v>31</v>
      </c>
      <c r="C34" s="3">
        <v>133</v>
      </c>
      <c r="D34" s="27" t="s">
        <v>1122</v>
      </c>
      <c r="E34" s="1" t="str">
        <f>+VLOOKUP($C34,MasterData!$B$4:$K$1003,2,"false")</f>
        <v>Amy</v>
      </c>
      <c r="F34" s="1" t="str">
        <f>+VLOOKUP($C34,MasterData!$B$4:$K$1003,3,"false")</f>
        <v>Hunneman</v>
      </c>
      <c r="G34" s="1" t="str">
        <f>+VLOOKUP($C34,MasterData!$B$4:$K$1003,4,"false")</f>
        <v>HAS</v>
      </c>
      <c r="H34" s="1" t="str">
        <f>+VLOOKUP($C34,MasterData!$B$4:$K$1003,5,"false")</f>
        <v>U13</v>
      </c>
      <c r="I34" s="3" t="str">
        <f>+VLOOKUP($C34,MasterData!$B$4:$K$1003,6,"false")</f>
        <v>F</v>
      </c>
      <c r="J34" s="31" t="str">
        <f t="shared" si="11"/>
        <v>3</v>
      </c>
      <c r="K34" s="1" t="str">
        <f t="shared" si="12"/>
        <v>HAS  3</v>
      </c>
      <c r="N34" s="35" t="str">
        <f t="shared" si="18"/>
        <v/>
      </c>
      <c r="O34" s="35" t="str">
        <f t="shared" si="16"/>
        <v/>
      </c>
      <c r="P34" s="35" t="str">
        <f t="shared" si="16"/>
        <v/>
      </c>
      <c r="Q34" s="35" t="str">
        <f t="shared" si="16"/>
        <v/>
      </c>
      <c r="R34" s="35" t="str">
        <f t="shared" si="16"/>
        <v/>
      </c>
      <c r="S34" s="35" t="str">
        <f t="shared" si="16"/>
        <v/>
      </c>
      <c r="T34" s="35" t="str">
        <f t="shared" si="16"/>
        <v/>
      </c>
      <c r="U34" s="35" t="str">
        <f t="shared" si="16"/>
        <v/>
      </c>
      <c r="V34" s="35" t="str">
        <f t="shared" si="16"/>
        <v/>
      </c>
      <c r="W34" s="35" t="str">
        <f t="shared" si="16"/>
        <v/>
      </c>
      <c r="X34" s="35" t="str">
        <f t="shared" si="16"/>
        <v/>
      </c>
      <c r="Y34" s="35" t="str">
        <f t="shared" si="16"/>
        <v/>
      </c>
      <c r="Z34" s="35" t="str">
        <f t="shared" si="16"/>
        <v/>
      </c>
      <c r="AA34" s="35" t="str">
        <f t="shared" si="16"/>
        <v/>
      </c>
      <c r="AB34" s="35" t="str">
        <f t="shared" si="16"/>
        <v/>
      </c>
      <c r="AC34" s="35" t="str">
        <f t="shared" si="16"/>
        <v/>
      </c>
      <c r="AD34" s="35" t="str">
        <f t="shared" si="16"/>
        <v/>
      </c>
      <c r="AE34" s="35" t="str">
        <f t="shared" si="17"/>
        <v/>
      </c>
      <c r="AF34" s="35" t="str">
        <f t="shared" si="17"/>
        <v/>
      </c>
      <c r="AG34" s="35" t="str">
        <f t="shared" si="17"/>
        <v/>
      </c>
      <c r="AH34" s="35" t="str">
        <f t="shared" si="17"/>
        <v/>
      </c>
      <c r="AI34" s="35" t="str">
        <f t="shared" si="17"/>
        <v/>
      </c>
      <c r="AJ34" s="35" t="str">
        <f t="shared" si="17"/>
        <v/>
      </c>
      <c r="AK34" s="35" t="str">
        <f t="shared" si="17"/>
        <v/>
      </c>
      <c r="AL34" s="35" t="str">
        <f t="shared" si="17"/>
        <v/>
      </c>
      <c r="AM34" s="35" t="str">
        <f t="shared" si="17"/>
        <v/>
      </c>
    </row>
    <row r="35" spans="1:39" ht="14.25" customHeight="1" x14ac:dyDescent="0.3">
      <c r="A35" t="str">
        <f t="shared" si="1"/>
        <v>HAS  4</v>
      </c>
      <c r="B35" s="3">
        <f t="shared" si="5"/>
        <v>32</v>
      </c>
      <c r="C35" s="3">
        <v>131</v>
      </c>
      <c r="D35" s="27" t="s">
        <v>1123</v>
      </c>
      <c r="E35" s="1" t="str">
        <f>+VLOOKUP($C35,MasterData!$B$4:$K$1003,2,"false")</f>
        <v>Lily</v>
      </c>
      <c r="F35" s="1" t="str">
        <f>+VLOOKUP($C35,MasterData!$B$4:$K$1003,3,"false")</f>
        <v>Clements</v>
      </c>
      <c r="G35" s="1" t="str">
        <f>+VLOOKUP($C35,MasterData!$B$4:$K$1003,4,"false")</f>
        <v>HAS</v>
      </c>
      <c r="H35" s="1" t="str">
        <f>+VLOOKUP($C35,MasterData!$B$4:$K$1003,5,"false")</f>
        <v>U13</v>
      </c>
      <c r="I35" s="3" t="str">
        <f>+VLOOKUP($C35,MasterData!$B$4:$K$1003,6,"false")</f>
        <v>F</v>
      </c>
      <c r="J35" s="31" t="str">
        <f t="shared" si="11"/>
        <v>4</v>
      </c>
      <c r="K35" s="1" t="str">
        <f t="shared" si="12"/>
        <v>HAS  4</v>
      </c>
      <c r="N35" s="35" t="str">
        <f t="shared" si="18"/>
        <v/>
      </c>
      <c r="O35" s="35" t="str">
        <f t="shared" si="16"/>
        <v/>
      </c>
      <c r="P35" s="35" t="str">
        <f t="shared" si="16"/>
        <v/>
      </c>
      <c r="Q35" s="35" t="str">
        <f t="shared" si="16"/>
        <v/>
      </c>
      <c r="R35" s="35" t="str">
        <f t="shared" si="16"/>
        <v/>
      </c>
      <c r="S35" s="35" t="str">
        <f t="shared" si="16"/>
        <v/>
      </c>
      <c r="T35" s="35" t="str">
        <f t="shared" si="16"/>
        <v/>
      </c>
      <c r="U35" s="35" t="str">
        <f t="shared" si="16"/>
        <v/>
      </c>
      <c r="V35" s="35" t="str">
        <f t="shared" si="16"/>
        <v/>
      </c>
      <c r="W35" s="35" t="str">
        <f t="shared" si="16"/>
        <v/>
      </c>
      <c r="X35" s="35" t="str">
        <f t="shared" si="16"/>
        <v/>
      </c>
      <c r="Y35" s="35" t="str">
        <f t="shared" si="16"/>
        <v/>
      </c>
      <c r="Z35" s="35" t="str">
        <f t="shared" si="16"/>
        <v/>
      </c>
      <c r="AA35" s="35" t="str">
        <f t="shared" si="16"/>
        <v/>
      </c>
      <c r="AB35" s="35" t="str">
        <f t="shared" si="16"/>
        <v/>
      </c>
      <c r="AC35" s="35" t="str">
        <f t="shared" si="16"/>
        <v/>
      </c>
      <c r="AD35" s="35" t="str">
        <f t="shared" si="16"/>
        <v/>
      </c>
      <c r="AE35" s="35" t="str">
        <f t="shared" si="17"/>
        <v/>
      </c>
      <c r="AF35" s="35" t="str">
        <f t="shared" si="17"/>
        <v/>
      </c>
      <c r="AG35" s="35" t="str">
        <f t="shared" si="17"/>
        <v/>
      </c>
      <c r="AH35" s="35" t="str">
        <f t="shared" si="17"/>
        <v/>
      </c>
      <c r="AI35" s="35" t="str">
        <f t="shared" si="17"/>
        <v/>
      </c>
      <c r="AJ35" s="35" t="str">
        <f t="shared" si="17"/>
        <v/>
      </c>
      <c r="AK35" s="35" t="str">
        <f t="shared" si="17"/>
        <v/>
      </c>
      <c r="AL35" s="35" t="str">
        <f t="shared" si="17"/>
        <v/>
      </c>
      <c r="AM35" s="35" t="str">
        <f t="shared" si="17"/>
        <v/>
      </c>
    </row>
    <row r="36" spans="1:39" ht="14.25" customHeight="1" x14ac:dyDescent="0.3">
      <c r="A36" t="str">
        <f t="shared" si="1"/>
        <v>HAS  5</v>
      </c>
      <c r="B36" s="3">
        <f t="shared" si="5"/>
        <v>33</v>
      </c>
      <c r="C36" s="3">
        <v>127</v>
      </c>
      <c r="D36" s="27" t="s">
        <v>1124</v>
      </c>
      <c r="E36" s="1" t="str">
        <f>+VLOOKUP($C36,MasterData!$B$4:$K$1003,2,"false")</f>
        <v>Maylie</v>
      </c>
      <c r="F36" s="1" t="str">
        <f>+VLOOKUP($C36,MasterData!$B$4:$K$1003,3,"false")</f>
        <v>Cunningham</v>
      </c>
      <c r="G36" s="1" t="str">
        <f>+VLOOKUP($C36,MasterData!$B$4:$K$1003,4,"false")</f>
        <v>HAS</v>
      </c>
      <c r="H36" s="1" t="str">
        <f>+VLOOKUP($C36,MasterData!$B$4:$K$1003,5,"false")</f>
        <v>U13</v>
      </c>
      <c r="I36" s="3" t="str">
        <f>+VLOOKUP($C36,MasterData!$B$4:$K$1003,6,"false")</f>
        <v>F</v>
      </c>
      <c r="J36" s="31" t="str">
        <f t="shared" si="11"/>
        <v>5</v>
      </c>
      <c r="K36" s="1" t="str">
        <f t="shared" si="12"/>
        <v>HAS  5</v>
      </c>
      <c r="N36" s="35" t="str">
        <f t="shared" si="18"/>
        <v/>
      </c>
      <c r="O36" s="35" t="str">
        <f t="shared" si="16"/>
        <v/>
      </c>
      <c r="P36" s="35" t="str">
        <f t="shared" si="16"/>
        <v/>
      </c>
      <c r="Q36" s="35" t="str">
        <f t="shared" si="16"/>
        <v/>
      </c>
      <c r="R36" s="35" t="str">
        <f t="shared" si="16"/>
        <v/>
      </c>
      <c r="S36" s="35" t="str">
        <f t="shared" si="16"/>
        <v/>
      </c>
      <c r="T36" s="35" t="str">
        <f t="shared" si="16"/>
        <v/>
      </c>
      <c r="U36" s="35" t="str">
        <f t="shared" si="16"/>
        <v/>
      </c>
      <c r="V36" s="35" t="str">
        <f t="shared" si="16"/>
        <v/>
      </c>
      <c r="W36" s="35" t="str">
        <f t="shared" si="16"/>
        <v/>
      </c>
      <c r="X36" s="35" t="str">
        <f t="shared" si="16"/>
        <v/>
      </c>
      <c r="Y36" s="35" t="str">
        <f t="shared" si="16"/>
        <v/>
      </c>
      <c r="Z36" s="35" t="str">
        <f t="shared" si="16"/>
        <v/>
      </c>
      <c r="AA36" s="35" t="str">
        <f t="shared" si="16"/>
        <v/>
      </c>
      <c r="AB36" s="35" t="str">
        <f t="shared" si="16"/>
        <v/>
      </c>
      <c r="AC36" s="35" t="str">
        <f t="shared" si="16"/>
        <v/>
      </c>
      <c r="AD36" s="35" t="str">
        <f t="shared" si="16"/>
        <v/>
      </c>
      <c r="AE36" s="35" t="str">
        <f t="shared" si="17"/>
        <v/>
      </c>
      <c r="AF36" s="35" t="str">
        <f t="shared" si="17"/>
        <v/>
      </c>
      <c r="AG36" s="35" t="str">
        <f t="shared" si="17"/>
        <v/>
      </c>
      <c r="AH36" s="35" t="str">
        <f t="shared" si="17"/>
        <v/>
      </c>
      <c r="AI36" s="35" t="str">
        <f t="shared" si="17"/>
        <v/>
      </c>
      <c r="AJ36" s="35" t="str">
        <f t="shared" si="17"/>
        <v/>
      </c>
      <c r="AK36" s="35" t="str">
        <f t="shared" si="17"/>
        <v/>
      </c>
      <c r="AL36" s="35" t="str">
        <f t="shared" si="17"/>
        <v/>
      </c>
      <c r="AM36" s="35" t="str">
        <f t="shared" si="17"/>
        <v/>
      </c>
    </row>
    <row r="37" spans="1:39" ht="14.25" customHeight="1" x14ac:dyDescent="0.3">
      <c r="A37" t="str">
        <f t="shared" si="1"/>
        <v>BWT  2</v>
      </c>
      <c r="B37" s="3">
        <f t="shared" si="5"/>
        <v>34</v>
      </c>
      <c r="C37" s="3">
        <v>132</v>
      </c>
      <c r="D37" s="27" t="s">
        <v>1125</v>
      </c>
      <c r="E37" s="1" t="str">
        <f>+VLOOKUP($C37,MasterData!$B$4:$K$1003,2,"false")</f>
        <v>Amy</v>
      </c>
      <c r="F37" s="1" t="str">
        <f>+VLOOKUP($C37,MasterData!$B$4:$K$1003,3,"false")</f>
        <v>Dowle</v>
      </c>
      <c r="G37" s="1" t="str">
        <f>+VLOOKUP($C37,MasterData!$B$4:$K$1003,4,"false")</f>
        <v>BWT</v>
      </c>
      <c r="H37" s="1" t="str">
        <f>+VLOOKUP($C37,MasterData!$B$4:$K$1003,5,"false")</f>
        <v>U13</v>
      </c>
      <c r="I37" s="3" t="str">
        <f>+VLOOKUP($C37,MasterData!$B$4:$K$1003,6,"false")</f>
        <v>F</v>
      </c>
      <c r="J37" s="31" t="str">
        <f t="shared" si="11"/>
        <v>2</v>
      </c>
      <c r="K37" s="1" t="str">
        <f t="shared" si="12"/>
        <v>BWT  2</v>
      </c>
      <c r="M37" s="12" t="s">
        <v>565</v>
      </c>
      <c r="N37" s="36">
        <f>IF(N33="",1000,SUM(N31:N33))</f>
        <v>1000</v>
      </c>
      <c r="O37" s="36">
        <f t="shared" ref="O37:AM37" si="19">IF(O33="",1000,SUM(O31:O33))</f>
        <v>1000</v>
      </c>
      <c r="P37" s="36">
        <f t="shared" si="19"/>
        <v>1000</v>
      </c>
      <c r="Q37" s="36">
        <f t="shared" si="19"/>
        <v>1000</v>
      </c>
      <c r="R37" s="36">
        <f t="shared" si="19"/>
        <v>1000</v>
      </c>
      <c r="S37" s="36">
        <f t="shared" si="19"/>
        <v>1000</v>
      </c>
      <c r="T37" s="36">
        <f t="shared" si="19"/>
        <v>1000</v>
      </c>
      <c r="U37" s="36">
        <f t="shared" si="19"/>
        <v>1000</v>
      </c>
      <c r="V37" s="36">
        <f t="shared" si="19"/>
        <v>1000</v>
      </c>
      <c r="W37" s="36">
        <f t="shared" si="19"/>
        <v>1000</v>
      </c>
      <c r="X37" s="36">
        <f t="shared" si="19"/>
        <v>1000</v>
      </c>
      <c r="Y37" s="36">
        <f t="shared" si="19"/>
        <v>1000</v>
      </c>
      <c r="Z37" s="36">
        <f t="shared" si="19"/>
        <v>1000</v>
      </c>
      <c r="AA37" s="36">
        <f t="shared" si="19"/>
        <v>1000</v>
      </c>
      <c r="AB37" s="36">
        <f t="shared" si="19"/>
        <v>1000</v>
      </c>
      <c r="AC37" s="36">
        <f t="shared" si="19"/>
        <v>1000</v>
      </c>
      <c r="AD37" s="36">
        <f t="shared" si="19"/>
        <v>1000</v>
      </c>
      <c r="AE37" s="36">
        <f t="shared" si="19"/>
        <v>1000</v>
      </c>
      <c r="AF37" s="36">
        <f t="shared" si="19"/>
        <v>1000</v>
      </c>
      <c r="AG37" s="36">
        <f t="shared" si="19"/>
        <v>1000</v>
      </c>
      <c r="AH37" s="36">
        <f t="shared" si="19"/>
        <v>1000</v>
      </c>
      <c r="AI37" s="36">
        <f t="shared" si="19"/>
        <v>1000</v>
      </c>
      <c r="AJ37" s="36">
        <f t="shared" si="19"/>
        <v>1000</v>
      </c>
      <c r="AK37" s="36">
        <f t="shared" si="19"/>
        <v>1000</v>
      </c>
      <c r="AL37" s="36">
        <f t="shared" si="19"/>
        <v>1000</v>
      </c>
      <c r="AM37" s="36">
        <f t="shared" si="19"/>
        <v>1000</v>
      </c>
    </row>
    <row r="38" spans="1:39" ht="14.25" customHeight="1" x14ac:dyDescent="0.3">
      <c r="A38" t="str">
        <f t="shared" si="1"/>
        <v>CHI  3</v>
      </c>
      <c r="B38" s="3">
        <f t="shared" si="5"/>
        <v>35</v>
      </c>
      <c r="C38" s="3">
        <v>138</v>
      </c>
      <c r="D38" s="27" t="s">
        <v>1126</v>
      </c>
      <c r="E38" s="1" t="str">
        <f>+VLOOKUP($C38,MasterData!$B$4:$K$1003,2,"false")</f>
        <v>Grace</v>
      </c>
      <c r="F38" s="1" t="str">
        <f>+VLOOKUP($C38,MasterData!$B$4:$K$1003,3,"false")</f>
        <v>Howarth</v>
      </c>
      <c r="G38" s="1" t="str">
        <f>+VLOOKUP($C38,MasterData!$B$4:$K$1003,4,"false")</f>
        <v>CHI</v>
      </c>
      <c r="H38" s="1" t="str">
        <f>+VLOOKUP($C38,MasterData!$B$4:$K$1003,5,"false")</f>
        <v>U13</v>
      </c>
      <c r="I38" s="3" t="str">
        <f>+VLOOKUP($C38,MasterData!$B$4:$K$1003,6,"false")</f>
        <v>F</v>
      </c>
      <c r="J38" s="31" t="str">
        <f t="shared" si="11"/>
        <v>3</v>
      </c>
      <c r="K38" s="1" t="str">
        <f t="shared" si="12"/>
        <v>CHI  3</v>
      </c>
      <c r="M38" s="12" t="s">
        <v>212</v>
      </c>
      <c r="N38" s="37">
        <f>RANK(N37,($N$10:$AM$10,$N$19:$AM$19,$N$28:$AM$28, $N$37:$AM$37),1)</f>
        <v>9</v>
      </c>
      <c r="O38" s="37">
        <f>RANK(O37,($N$10:$AM$10,$N$19:$AM$19,$N$28:$AM$28, $N$37:$AM$37),1)</f>
        <v>9</v>
      </c>
      <c r="P38" s="37">
        <f>RANK(P37,($N$10:$AM$10,$N$19:$AM$19,$N$28:$AM$28, $N$37:$AM$37),1)</f>
        <v>9</v>
      </c>
      <c r="Q38" s="37">
        <f>RANK(Q37,($N$10:$AM$10,$N$19:$AM$19,$N$28:$AM$28, $N$37:$AM$37),1)</f>
        <v>9</v>
      </c>
      <c r="R38" s="37">
        <f>RANK(R37,($N$10:$AM$10,$N$19:$AM$19,$N$28:$AM$28, $N$37:$AM$37),1)</f>
        <v>9</v>
      </c>
      <c r="S38" s="37">
        <f>RANK(S37,($N$10:$AM$10,$N$19:$AM$19,$N$28:$AM$28, $N$37:$AM$37),1)</f>
        <v>9</v>
      </c>
      <c r="T38" s="37">
        <f>RANK(T37,($N$10:$AM$10,$N$19:$AM$19,$N$28:$AM$28, $N$37:$AM$37),1)</f>
        <v>9</v>
      </c>
      <c r="U38" s="37">
        <f>RANK(U37,($N$10:$AM$10,$N$19:$AM$19,$N$28:$AM$28, $N$37:$AM$37),1)</f>
        <v>9</v>
      </c>
      <c r="V38" s="37">
        <f>RANK(V37,($N$10:$AM$10,$N$19:$AM$19,$N$28:$AM$28, $N$37:$AM$37),1)</f>
        <v>9</v>
      </c>
      <c r="W38" s="37">
        <f>RANK(W37,($N$10:$AM$10,$N$19:$AM$19,$N$28:$AM$28, $N$37:$AM$37),1)</f>
        <v>9</v>
      </c>
      <c r="X38" s="37">
        <f>RANK(X37,($N$10:$AM$10,$N$19:$AM$19,$N$28:$AM$28, $N$37:$AM$37),1)</f>
        <v>9</v>
      </c>
      <c r="Y38" s="37">
        <f>RANK(Y37,($N$10:$AM$10,$N$19:$AM$19,$N$28:$AM$28, $N$37:$AM$37),1)</f>
        <v>9</v>
      </c>
      <c r="Z38" s="37">
        <f>RANK(Z37,($N$10:$AM$10,$N$19:$AM$19,$N$28:$AM$28, $N$37:$AM$37),1)</f>
        <v>9</v>
      </c>
      <c r="AA38" s="37">
        <f>RANK(AA37,($N$10:$AM$10,$N$19:$AM$19,$N$28:$AM$28, $N$37:$AM$37),1)</f>
        <v>9</v>
      </c>
      <c r="AB38" s="37">
        <f>RANK(AB37,($N$10:$AM$10,$N$19:$AM$19,$N$28:$AM$28, $N$37:$AM$37),1)</f>
        <v>9</v>
      </c>
      <c r="AC38" s="37">
        <f>RANK(AC37,($N$10:$AM$10,$N$19:$AM$19,$N$28:$AM$28, $N$37:$AM$37),1)</f>
        <v>9</v>
      </c>
      <c r="AD38" s="37">
        <f>RANK(AD37,($N$10:$AM$10,$N$19:$AM$19,$N$28:$AM$28, $N$37:$AM$37),1)</f>
        <v>9</v>
      </c>
      <c r="AE38" s="37">
        <f>RANK(AE37,($N$10:$AM$10,$N$19:$AM$19,$N$28:$AM$28, $N$37:$AM$37),1)</f>
        <v>9</v>
      </c>
      <c r="AF38" s="37">
        <f>RANK(AF37,($N$10:$AM$10,$N$19:$AM$19,$N$28:$AM$28, $N$37:$AM$37),1)</f>
        <v>9</v>
      </c>
      <c r="AG38" s="37">
        <f>RANK(AG37,($N$10:$AM$10,$N$19:$AM$19,$N$28:$AM$28, $N$37:$AM$37),1)</f>
        <v>9</v>
      </c>
      <c r="AH38" s="37">
        <f>RANK(AH37,($N$10:$AM$10,$N$19:$AM$19,$N$28:$AM$28, $N$37:$AM$37),1)</f>
        <v>9</v>
      </c>
      <c r="AI38" s="37">
        <f>RANK(AI37,($N$10:$AM$10,$N$19:$AM$19,$N$28:$AM$28, $N$37:$AM$37),1)</f>
        <v>9</v>
      </c>
      <c r="AJ38" s="37">
        <f>RANK(AJ37,($N$10:$AM$10,$N$19:$AM$19,$N$28:$AM$28, $N$37:$AM$37),1)</f>
        <v>9</v>
      </c>
      <c r="AK38" s="37">
        <f>RANK(AK37,($N$10:$AM$10,$N$19:$AM$19,$N$28:$AM$28, $N$37:$AM$37),1)</f>
        <v>9</v>
      </c>
      <c r="AL38" s="37">
        <f>RANK(AL37,($N$10:$AM$10,$N$19:$AM$19,$N$28:$AM$28, $N$37:$AM$37),1)</f>
        <v>9</v>
      </c>
      <c r="AM38" s="37">
        <f>RANK(AM37,($N$10:$AM$10,$N$19:$AM$19,$N$28:$AM$28, $N$37:$AM$37),1)</f>
        <v>9</v>
      </c>
    </row>
    <row r="39" spans="1:39" ht="14.25" customHeight="1" x14ac:dyDescent="0.3">
      <c r="D39" s="27"/>
      <c r="E39" s="1"/>
      <c r="F39" s="1"/>
      <c r="G39" s="1" t="str">
        <f>+VLOOKUP($C39,MasterData!$B$4:$K$1003,4,"false")</f>
        <v/>
      </c>
      <c r="H39" s="1" t="str">
        <f>+VLOOKUP($C39,MasterData!$B$4:$K$1003,5,"false")</f>
        <v/>
      </c>
      <c r="I39" s="3">
        <f>+VLOOKUP($C39,MasterData!$B$4:$K$1003,6,"false")</f>
        <v>0</v>
      </c>
      <c r="J39" s="31" t="str">
        <f t="shared" si="11"/>
        <v>1</v>
      </c>
      <c r="K39" s="1" t="str">
        <f t="shared" si="12"/>
        <v xml:space="preserve">  1</v>
      </c>
    </row>
    <row r="40" spans="1:39" ht="14.25" customHeight="1" x14ac:dyDescent="0.3">
      <c r="D40" s="27"/>
      <c r="E40" s="1"/>
      <c r="F40" s="1"/>
      <c r="G40" s="1" t="str">
        <f>+VLOOKUP($C40,MasterData!$B$4:$K$1003,4,"false")</f>
        <v/>
      </c>
      <c r="H40" s="1" t="str">
        <f>+VLOOKUP($C40,MasterData!$B$4:$K$1003,5,"false")</f>
        <v/>
      </c>
      <c r="I40" s="3">
        <f>+VLOOKUP($C40,MasterData!$B$4:$K$1003,6,"false")</f>
        <v>0</v>
      </c>
      <c r="J40" s="31" t="str">
        <f t="shared" si="11"/>
        <v>1</v>
      </c>
      <c r="K40" s="1" t="str">
        <f t="shared" si="12"/>
        <v xml:space="preserve">  1</v>
      </c>
    </row>
    <row r="41" spans="1:39" ht="14.25" customHeight="1" x14ac:dyDescent="0.3">
      <c r="D41" s="27"/>
      <c r="E41" s="1"/>
      <c r="F41" s="1"/>
      <c r="G41" s="1" t="str">
        <f>+VLOOKUP($C41,MasterData!$B$4:$K$1003,4,"false")</f>
        <v/>
      </c>
      <c r="H41" s="1" t="str">
        <f>+VLOOKUP($C41,MasterData!$B$4:$K$1003,5,"false")</f>
        <v/>
      </c>
      <c r="I41" s="3">
        <f>+VLOOKUP($C41,MasterData!$B$4:$K$1003,6,"false")</f>
        <v>0</v>
      </c>
      <c r="J41" s="31" t="str">
        <f t="shared" si="11"/>
        <v>1</v>
      </c>
      <c r="K41" s="1" t="str">
        <f t="shared" si="12"/>
        <v xml:space="preserve">  1</v>
      </c>
    </row>
    <row r="42" spans="1:39" ht="14.25" customHeight="1" x14ac:dyDescent="0.3">
      <c r="D42" s="27"/>
      <c r="E42" s="1"/>
      <c r="F42" s="1"/>
      <c r="G42" s="1" t="str">
        <f>+VLOOKUP($C42,MasterData!$B$4:$K$1003,4,"false")</f>
        <v/>
      </c>
      <c r="H42" s="1" t="str">
        <f>+VLOOKUP($C42,MasterData!$B$4:$K$1003,5,"false")</f>
        <v/>
      </c>
      <c r="I42" s="3">
        <f>+VLOOKUP($C42,MasterData!$B$4:$K$1003,6,"false")</f>
        <v>0</v>
      </c>
      <c r="J42" s="31" t="str">
        <f t="shared" si="11"/>
        <v>1</v>
      </c>
      <c r="K42" s="1" t="str">
        <f t="shared" si="12"/>
        <v xml:space="preserve">  1</v>
      </c>
    </row>
    <row r="43" spans="1:39" ht="14.25" customHeight="1" x14ac:dyDescent="0.3">
      <c r="D43" s="27"/>
      <c r="E43" s="1"/>
      <c r="F43" s="1"/>
      <c r="G43" s="1" t="str">
        <f>+VLOOKUP($C43,MasterData!$B$4:$K$1003,4,"false")</f>
        <v/>
      </c>
      <c r="H43" s="1" t="str">
        <f>+VLOOKUP($C43,MasterData!$B$4:$K$1003,5,"false")</f>
        <v/>
      </c>
      <c r="I43" s="3">
        <f>+VLOOKUP($C43,MasterData!$B$4:$K$1003,6,"false")</f>
        <v>0</v>
      </c>
      <c r="J43" s="31" t="str">
        <f t="shared" si="11"/>
        <v>1</v>
      </c>
      <c r="K43" s="1" t="str">
        <f t="shared" si="12"/>
        <v xml:space="preserve">  1</v>
      </c>
    </row>
    <row r="44" spans="1:39" ht="14.25" customHeight="1" x14ac:dyDescent="0.3">
      <c r="D44" s="27"/>
      <c r="E44" s="1"/>
      <c r="F44" s="1"/>
      <c r="G44" s="1" t="str">
        <f>+VLOOKUP($C44,MasterData!$B$4:$K$1003,4,"false")</f>
        <v/>
      </c>
      <c r="H44" s="1" t="str">
        <f>+VLOOKUP($C44,MasterData!$B$4:$K$1003,5,"false")</f>
        <v/>
      </c>
      <c r="I44" s="3">
        <f>+VLOOKUP($C44,MasterData!$B$4:$K$1003,6,"false")</f>
        <v>0</v>
      </c>
      <c r="J44" s="31" t="str">
        <f t="shared" si="11"/>
        <v>1</v>
      </c>
      <c r="K44" s="1" t="str">
        <f t="shared" si="12"/>
        <v xml:space="preserve">  1</v>
      </c>
    </row>
    <row r="45" spans="1:39" ht="14.25" customHeight="1" x14ac:dyDescent="0.3">
      <c r="D45" s="27"/>
      <c r="E45" s="1"/>
      <c r="F45" s="1"/>
      <c r="G45" s="1" t="str">
        <f>+VLOOKUP($C45,MasterData!$B$4:$K$1003,4,"false")</f>
        <v/>
      </c>
      <c r="H45" s="1" t="str">
        <f>+VLOOKUP($C45,MasterData!$B$4:$K$1003,5,"false")</f>
        <v/>
      </c>
      <c r="I45" s="3">
        <f>+VLOOKUP($C45,MasterData!$B$4:$K$1003,6,"false")</f>
        <v>0</v>
      </c>
      <c r="J45" s="31" t="str">
        <f t="shared" si="11"/>
        <v>1</v>
      </c>
      <c r="K45" s="1" t="str">
        <f t="shared" si="12"/>
        <v xml:space="preserve">  1</v>
      </c>
    </row>
    <row r="46" spans="1:39" ht="14.25" customHeight="1" x14ac:dyDescent="0.3">
      <c r="C46" s="29"/>
      <c r="D46" s="27"/>
      <c r="E46" s="1"/>
      <c r="F46" s="1"/>
      <c r="G46" s="1"/>
      <c r="H46" s="1"/>
      <c r="I46" s="3"/>
      <c r="J46" s="31"/>
      <c r="K46" s="1"/>
    </row>
    <row r="47" spans="1:39" ht="14.25" customHeight="1" x14ac:dyDescent="0.3">
      <c r="C47" s="29"/>
      <c r="D47" s="27"/>
      <c r="E47" s="1"/>
      <c r="F47" s="1"/>
      <c r="G47" s="1"/>
      <c r="H47" s="1"/>
      <c r="I47" s="3"/>
      <c r="J47" s="31"/>
      <c r="K47" s="1"/>
    </row>
    <row r="48" spans="1:39" ht="14.25" customHeight="1" x14ac:dyDescent="0.3">
      <c r="C48" s="29"/>
      <c r="D48" s="27"/>
      <c r="E48" s="1"/>
      <c r="F48" s="1"/>
      <c r="G48" s="1"/>
      <c r="H48" s="1"/>
      <c r="I48" s="3"/>
      <c r="J48" s="31"/>
      <c r="K48" s="1"/>
    </row>
    <row r="49" spans="3:11" ht="14.25" customHeight="1" x14ac:dyDescent="0.3">
      <c r="C49" s="3" t="s">
        <v>214</v>
      </c>
      <c r="D49" t="s">
        <v>200</v>
      </c>
      <c r="E49" s="1"/>
      <c r="F49" s="1"/>
      <c r="G49" s="1"/>
      <c r="H49" s="1"/>
      <c r="I49" s="3"/>
      <c r="J49" s="31"/>
      <c r="K49" s="1"/>
    </row>
    <row r="50" spans="3:11" ht="14.25" customHeight="1" x14ac:dyDescent="0.3">
      <c r="C50" s="29"/>
      <c r="D50" s="27"/>
      <c r="E50" s="1"/>
      <c r="F50" s="1"/>
      <c r="G50" s="1"/>
      <c r="H50" s="1"/>
      <c r="I50" s="3"/>
      <c r="J50" s="31"/>
      <c r="K50" s="1"/>
    </row>
    <row r="51" spans="3:11" ht="14.25" customHeight="1" x14ac:dyDescent="0.3">
      <c r="C51" s="29"/>
      <c r="D51" s="27"/>
      <c r="E51" s="1"/>
      <c r="F51" s="1"/>
      <c r="G51" s="1"/>
      <c r="H51" s="1"/>
      <c r="I51" s="3"/>
      <c r="J51" s="31"/>
      <c r="K51" s="1"/>
    </row>
    <row r="52" spans="3:11" ht="14.25" customHeight="1" x14ac:dyDescent="0.3">
      <c r="C52" s="29"/>
      <c r="D52" s="27"/>
      <c r="E52" s="1"/>
      <c r="F52" s="1"/>
      <c r="G52" s="1"/>
      <c r="H52" s="1"/>
      <c r="I52" s="3"/>
      <c r="J52" s="31"/>
      <c r="K52" s="1"/>
    </row>
    <row r="53" spans="3:11" ht="14.25" customHeight="1" x14ac:dyDescent="0.3">
      <c r="D53" s="3"/>
      <c r="E53" s="1"/>
      <c r="F53" s="1"/>
      <c r="G53" s="1"/>
      <c r="H53" s="1"/>
      <c r="I53" s="3"/>
    </row>
    <row r="54" spans="3:11" ht="14.25" customHeight="1" x14ac:dyDescent="0.3">
      <c r="D54" s="3"/>
      <c r="E54" s="1"/>
      <c r="F54" s="1"/>
      <c r="G54" s="1"/>
      <c r="H54" s="1"/>
      <c r="I54" s="3"/>
    </row>
    <row r="55" spans="3:11" ht="14.25" customHeight="1" x14ac:dyDescent="0.3">
      <c r="D55" s="3"/>
      <c r="E55" s="1"/>
      <c r="F55" s="1"/>
      <c r="G55" s="1"/>
      <c r="H55" s="1"/>
      <c r="I55" s="3"/>
    </row>
    <row r="56" spans="3:11" ht="14.25" customHeight="1" x14ac:dyDescent="0.3">
      <c r="D56" s="3"/>
      <c r="E56" s="1"/>
      <c r="F56" s="1"/>
      <c r="G56" s="1"/>
      <c r="H56" s="1"/>
      <c r="I56" s="3"/>
    </row>
    <row r="57" spans="3:11" ht="14.25" customHeight="1" x14ac:dyDescent="0.3">
      <c r="D57" s="3"/>
      <c r="E57" s="1"/>
      <c r="F57" s="1"/>
      <c r="G57" s="1"/>
      <c r="H57" s="1"/>
      <c r="I57" s="3"/>
    </row>
    <row r="58" spans="3:11" ht="14.25" customHeight="1" x14ac:dyDescent="0.3">
      <c r="D58" s="3"/>
      <c r="E58" s="1"/>
      <c r="F58" s="1"/>
      <c r="G58" s="1"/>
      <c r="H58" s="1"/>
      <c r="I58" s="3"/>
    </row>
    <row r="59" spans="3:11" ht="14.25" customHeight="1" x14ac:dyDescent="0.3">
      <c r="D59" s="3"/>
      <c r="E59" s="1"/>
      <c r="F59" s="1"/>
      <c r="G59" s="1"/>
      <c r="H59" s="1"/>
      <c r="I59" s="3"/>
    </row>
    <row r="60" spans="3:11" ht="14.25" customHeight="1" x14ac:dyDescent="0.3">
      <c r="D60" s="3"/>
      <c r="E60" s="1"/>
      <c r="F60" s="1"/>
      <c r="G60" s="1"/>
      <c r="H60" s="1"/>
      <c r="I60" s="3"/>
    </row>
    <row r="61" spans="3:11" ht="14.25" customHeight="1" x14ac:dyDescent="0.3">
      <c r="D61" s="3"/>
      <c r="E61" s="1"/>
      <c r="F61" s="1"/>
      <c r="G61" s="1"/>
      <c r="H61" s="1"/>
      <c r="I61" s="3"/>
    </row>
    <row r="62" spans="3:11" ht="14.25" customHeight="1" x14ac:dyDescent="0.3">
      <c r="D62" s="3"/>
      <c r="E62" s="1"/>
      <c r="F62" s="1"/>
      <c r="G62" s="1"/>
      <c r="H62" s="1"/>
      <c r="I62" s="3"/>
    </row>
    <row r="63" spans="3:11" ht="14.25" customHeight="1" x14ac:dyDescent="0.3">
      <c r="D63" s="3"/>
      <c r="E63" s="1"/>
      <c r="F63" s="1"/>
      <c r="G63" s="1"/>
      <c r="H63" s="1"/>
      <c r="I63" s="3"/>
    </row>
    <row r="64" spans="3:11" ht="14.25" customHeight="1" x14ac:dyDescent="0.3">
      <c r="D64" s="3"/>
      <c r="E64" s="1"/>
      <c r="F64" s="1"/>
      <c r="G64" s="1"/>
      <c r="H64" s="1"/>
      <c r="I64" s="3"/>
    </row>
    <row r="65" spans="4:9" ht="14.25" customHeight="1" x14ac:dyDescent="0.3">
      <c r="D65" s="3"/>
      <c r="E65" s="1"/>
      <c r="F65" s="1"/>
      <c r="G65" s="1"/>
      <c r="H65" s="1"/>
      <c r="I65" s="3"/>
    </row>
    <row r="66" spans="4:9" ht="14.25" customHeight="1" x14ac:dyDescent="0.3">
      <c r="D66" s="3"/>
      <c r="E66" s="1"/>
      <c r="F66" s="1"/>
      <c r="G66" s="1"/>
      <c r="H66" s="1"/>
      <c r="I66" s="3"/>
    </row>
    <row r="67" spans="4:9" ht="14.25" customHeight="1" x14ac:dyDescent="0.3">
      <c r="D67" s="3"/>
      <c r="E67" s="1"/>
      <c r="F67" s="1"/>
      <c r="G67" s="1"/>
      <c r="H67" s="1"/>
      <c r="I67" s="3"/>
    </row>
    <row r="68" spans="4:9" ht="14.25" customHeight="1" x14ac:dyDescent="0.3">
      <c r="D68" s="3"/>
      <c r="E68" s="1"/>
      <c r="F68" s="1"/>
      <c r="G68" s="1"/>
      <c r="H68" s="1"/>
      <c r="I68" s="3"/>
    </row>
    <row r="69" spans="4:9" ht="14.25" customHeight="1" x14ac:dyDescent="0.3">
      <c r="D69" s="3"/>
      <c r="E69" s="1"/>
      <c r="F69" s="1"/>
      <c r="G69" s="1"/>
      <c r="H69" s="1"/>
      <c r="I69" s="3"/>
    </row>
    <row r="70" spans="4:9" ht="14.25" customHeight="1" x14ac:dyDescent="0.3">
      <c r="D70" s="3"/>
      <c r="E70" s="1"/>
      <c r="F70" s="1"/>
      <c r="G70" s="1"/>
      <c r="H70" s="1"/>
      <c r="I70" s="3"/>
    </row>
    <row r="71" spans="4:9" ht="14.25" customHeight="1" x14ac:dyDescent="0.3">
      <c r="D71" s="3"/>
      <c r="E71" s="1"/>
      <c r="F71" s="1"/>
      <c r="G71" s="1"/>
      <c r="H71" s="1"/>
      <c r="I71" s="3"/>
    </row>
    <row r="72" spans="4:9" ht="14.25" customHeight="1" x14ac:dyDescent="0.3">
      <c r="D72" s="3"/>
      <c r="E72" s="1"/>
      <c r="F72" s="1"/>
      <c r="G72" s="1"/>
      <c r="H72" s="1"/>
      <c r="I72" s="3"/>
    </row>
    <row r="73" spans="4:9" ht="14.25" customHeight="1" x14ac:dyDescent="0.3">
      <c r="D73" s="3"/>
      <c r="E73" s="1"/>
      <c r="F73" s="1"/>
      <c r="G73" s="1"/>
      <c r="H73" s="1"/>
      <c r="I73" s="3"/>
    </row>
    <row r="74" spans="4:9" ht="14.25" customHeight="1" x14ac:dyDescent="0.3">
      <c r="D74" s="3"/>
      <c r="E74" s="1"/>
      <c r="F74" s="1"/>
      <c r="G74" s="1"/>
      <c r="H74" s="1"/>
      <c r="I74" s="3"/>
    </row>
    <row r="75" spans="4:9" ht="14.25" customHeight="1" x14ac:dyDescent="0.3">
      <c r="D75" s="3"/>
      <c r="E75" s="1"/>
      <c r="F75" s="1"/>
      <c r="G75" s="1"/>
      <c r="H75" s="1"/>
      <c r="I75" s="3"/>
    </row>
    <row r="76" spans="4:9" ht="14.25" customHeight="1" x14ac:dyDescent="0.3">
      <c r="D76" s="3"/>
      <c r="E76" s="1"/>
      <c r="F76" s="1"/>
      <c r="G76" s="1"/>
      <c r="H76" s="1"/>
      <c r="I76" s="3"/>
    </row>
    <row r="77" spans="4:9" ht="14.25" customHeight="1" x14ac:dyDescent="0.3">
      <c r="D77" s="3"/>
      <c r="E77" s="1"/>
      <c r="F77" s="1"/>
      <c r="G77" s="1"/>
      <c r="H77" s="1"/>
      <c r="I77" s="3"/>
    </row>
    <row r="78" spans="4:9" ht="14.25" customHeight="1" x14ac:dyDescent="0.3">
      <c r="D78" s="3"/>
      <c r="E78" s="1"/>
      <c r="F78" s="1"/>
      <c r="G78" s="1"/>
      <c r="H78" s="1"/>
      <c r="I78" s="3"/>
    </row>
    <row r="79" spans="4:9" ht="14.25" customHeight="1" x14ac:dyDescent="0.3">
      <c r="D79" s="3"/>
      <c r="E79" s="1"/>
      <c r="F79" s="1"/>
      <c r="G79" s="1"/>
      <c r="H79" s="1"/>
      <c r="I79" s="3"/>
    </row>
    <row r="80" spans="4:9" ht="14.25" customHeight="1" x14ac:dyDescent="0.3">
      <c r="D80" s="3"/>
      <c r="E80" s="1"/>
      <c r="F80" s="1"/>
      <c r="G80" s="1"/>
      <c r="H80" s="1"/>
      <c r="I80" s="3"/>
    </row>
    <row r="81" spans="4:9" ht="14.25" customHeight="1" x14ac:dyDescent="0.3">
      <c r="D81" s="3"/>
      <c r="E81" s="1"/>
      <c r="F81" s="1"/>
      <c r="G81" s="1"/>
      <c r="H81" s="1"/>
      <c r="I81" s="3"/>
    </row>
    <row r="82" spans="4:9" ht="14.25" customHeight="1" x14ac:dyDescent="0.3">
      <c r="D82" s="3"/>
      <c r="E82" s="1"/>
      <c r="F82" s="1"/>
      <c r="G82" s="1"/>
      <c r="H82" s="1"/>
      <c r="I82" s="3"/>
    </row>
    <row r="83" spans="4:9" ht="14.25" customHeight="1" x14ac:dyDescent="0.3">
      <c r="D83" s="3"/>
      <c r="E83" s="1"/>
      <c r="F83" s="1"/>
      <c r="G83" s="1"/>
      <c r="H83" s="1"/>
      <c r="I83" s="3"/>
    </row>
    <row r="84" spans="4:9" ht="14.25" customHeight="1" x14ac:dyDescent="0.3">
      <c r="D84" s="3"/>
      <c r="E84" s="1"/>
      <c r="F84" s="1"/>
      <c r="G84" s="1"/>
      <c r="H84" s="1"/>
      <c r="I84" s="3"/>
    </row>
    <row r="85" spans="4:9" ht="14.25" customHeight="1" x14ac:dyDescent="0.3">
      <c r="D85" s="3"/>
      <c r="E85" s="1"/>
      <c r="F85" s="1"/>
      <c r="G85" s="1"/>
      <c r="H85" s="1"/>
      <c r="I85" s="3"/>
    </row>
    <row r="86" spans="4:9" ht="14.25" customHeight="1" x14ac:dyDescent="0.3">
      <c r="D86" s="3"/>
      <c r="E86" s="1"/>
      <c r="F86" s="1"/>
      <c r="G86" s="1"/>
      <c r="H86" s="1"/>
      <c r="I86" s="3"/>
    </row>
    <row r="87" spans="4:9" ht="14.25" customHeight="1" x14ac:dyDescent="0.3">
      <c r="D87" s="3"/>
      <c r="E87" s="1"/>
      <c r="F87" s="1"/>
      <c r="G87" s="1"/>
      <c r="H87" s="1"/>
      <c r="I87" s="3"/>
    </row>
    <row r="88" spans="4:9" ht="14.25" customHeight="1" x14ac:dyDescent="0.3">
      <c r="D88" s="3"/>
      <c r="E88" s="1"/>
      <c r="F88" s="1"/>
      <c r="G88" s="1"/>
      <c r="H88" s="1"/>
      <c r="I88" s="3"/>
    </row>
    <row r="89" spans="4:9" ht="14.25" customHeight="1" x14ac:dyDescent="0.3">
      <c r="D89" s="3"/>
      <c r="E89" s="1"/>
      <c r="F89" s="1"/>
      <c r="G89" s="1"/>
      <c r="H89" s="1"/>
      <c r="I89" s="3"/>
    </row>
    <row r="90" spans="4:9" ht="14.25" customHeight="1" x14ac:dyDescent="0.3">
      <c r="D90" s="3"/>
      <c r="E90" s="1"/>
      <c r="F90" s="1"/>
      <c r="G90" s="1"/>
      <c r="H90" s="1"/>
      <c r="I90" s="3"/>
    </row>
    <row r="91" spans="4:9" ht="14.25" customHeight="1" x14ac:dyDescent="0.3">
      <c r="D91" s="3"/>
      <c r="E91" s="1"/>
      <c r="F91" s="1"/>
      <c r="G91" s="1"/>
      <c r="H91" s="1"/>
      <c r="I91" s="3"/>
    </row>
    <row r="92" spans="4:9" ht="14.25" customHeight="1" x14ac:dyDescent="0.3">
      <c r="D92" s="3"/>
      <c r="E92" s="1"/>
      <c r="F92" s="1"/>
      <c r="G92" s="1"/>
      <c r="H92" s="1"/>
      <c r="I92" s="3"/>
    </row>
    <row r="93" spans="4:9" ht="14.25" customHeight="1" x14ac:dyDescent="0.3">
      <c r="D93" s="3"/>
      <c r="E93" s="1"/>
      <c r="F93" s="1"/>
      <c r="G93" s="1"/>
      <c r="H93" s="1"/>
      <c r="I93" s="3"/>
    </row>
    <row r="94" spans="4:9" ht="14.25" customHeight="1" x14ac:dyDescent="0.3">
      <c r="D94" s="3"/>
      <c r="E94" s="1"/>
      <c r="F94" s="1"/>
      <c r="G94" s="1"/>
      <c r="H94" s="1"/>
      <c r="I94" s="3"/>
    </row>
    <row r="95" spans="4:9" ht="14.25" customHeight="1" x14ac:dyDescent="0.3">
      <c r="D95" s="3"/>
      <c r="E95" s="1"/>
      <c r="F95" s="1"/>
      <c r="G95" s="1"/>
      <c r="H95" s="1"/>
      <c r="I95" s="3"/>
    </row>
    <row r="96" spans="4:9" ht="14.25" customHeight="1" x14ac:dyDescent="0.3">
      <c r="D96" s="3"/>
      <c r="E96" s="1"/>
      <c r="F96" s="1"/>
      <c r="G96" s="1"/>
      <c r="H96" s="1"/>
      <c r="I96" s="3"/>
    </row>
    <row r="97" spans="2:14" ht="14.25" customHeight="1" x14ac:dyDescent="0.3">
      <c r="D97" s="3"/>
      <c r="E97" s="1"/>
      <c r="F97" s="1"/>
      <c r="G97" s="1"/>
      <c r="H97" s="1"/>
      <c r="I97" s="3"/>
    </row>
    <row r="98" spans="2:14" ht="14.25" customHeight="1" x14ac:dyDescent="0.3">
      <c r="D98" s="3"/>
      <c r="E98" s="1"/>
      <c r="F98" s="1"/>
      <c r="G98" s="1"/>
      <c r="H98" s="1"/>
      <c r="I98" s="3"/>
    </row>
    <row r="99" spans="2:14" ht="14.25" customHeight="1" x14ac:dyDescent="0.3">
      <c r="D99" s="3"/>
      <c r="E99" s="1"/>
      <c r="F99" s="1"/>
      <c r="G99" s="1"/>
      <c r="H99" s="1"/>
      <c r="I99" s="3"/>
    </row>
    <row r="100" spans="2:14" ht="14.25" customHeight="1" x14ac:dyDescent="0.3">
      <c r="D100" s="3"/>
      <c r="E100" s="1"/>
      <c r="F100" s="1"/>
      <c r="G100" s="1"/>
      <c r="H100" s="1"/>
      <c r="I100" s="3"/>
      <c r="N100" t="s">
        <v>201</v>
      </c>
    </row>
    <row r="101" spans="2:14" ht="14.25" customHeight="1" x14ac:dyDescent="0.3">
      <c r="D101" s="3"/>
      <c r="E101" s="1"/>
      <c r="F101" s="1"/>
      <c r="G101" s="1"/>
      <c r="H101" s="1"/>
      <c r="I101" s="3"/>
      <c r="N101" t="s">
        <v>202</v>
      </c>
    </row>
    <row r="102" spans="2:14" ht="14.25" customHeight="1" x14ac:dyDescent="0.3">
      <c r="D102" s="3"/>
      <c r="E102" s="1"/>
      <c r="F102" s="1"/>
      <c r="G102" s="1"/>
      <c r="H102" s="1"/>
      <c r="I102" s="3"/>
      <c r="N102" t="s">
        <v>492</v>
      </c>
    </row>
    <row r="103" spans="2:14" ht="14.25" customHeight="1" x14ac:dyDescent="0.3">
      <c r="D103" s="3"/>
      <c r="E103" s="1"/>
      <c r="F103" s="1"/>
      <c r="G103" s="1"/>
      <c r="H103" s="1"/>
      <c r="I103" s="3"/>
      <c r="N103" t="s">
        <v>496</v>
      </c>
    </row>
    <row r="104" spans="2:14" ht="14.25" customHeight="1" x14ac:dyDescent="0.3">
      <c r="N104" t="s">
        <v>203</v>
      </c>
    </row>
    <row r="105" spans="2:14" ht="14.25" customHeight="1" x14ac:dyDescent="0.3">
      <c r="N105" t="s">
        <v>1009</v>
      </c>
    </row>
    <row r="106" spans="2:14" ht="14.25" customHeight="1" x14ac:dyDescent="0.3">
      <c r="B106" s="75" t="s">
        <v>258</v>
      </c>
      <c r="C106" s="75"/>
      <c r="D106" s="75"/>
      <c r="E106" s="75"/>
      <c r="F106" s="75"/>
      <c r="G106" s="75"/>
      <c r="H106" s="75"/>
      <c r="I106" s="75"/>
      <c r="J106" s="75"/>
      <c r="N106" t="s">
        <v>801</v>
      </c>
    </row>
    <row r="107" spans="2:14" ht="14.25" customHeight="1" x14ac:dyDescent="0.3">
      <c r="N107" t="s">
        <v>205</v>
      </c>
    </row>
    <row r="108" spans="2:14" ht="14.25" customHeight="1" x14ac:dyDescent="0.3">
      <c r="B108" s="6" t="s">
        <v>212</v>
      </c>
      <c r="C108" s="6" t="s">
        <v>214</v>
      </c>
      <c r="D108" s="5" t="s">
        <v>200</v>
      </c>
      <c r="N108" t="s">
        <v>206</v>
      </c>
    </row>
    <row r="109" spans="2:14" ht="14.25" customHeight="1" x14ac:dyDescent="0.3">
      <c r="B109" s="3">
        <v>1</v>
      </c>
      <c r="C109" s="3">
        <v>102</v>
      </c>
      <c r="D109" s="3" t="s">
        <v>1092</v>
      </c>
      <c r="N109" t="s">
        <v>483</v>
      </c>
    </row>
    <row r="110" spans="2:14" ht="14.25" customHeight="1" x14ac:dyDescent="0.3">
      <c r="B110" s="3">
        <f>+B109+1</f>
        <v>2</v>
      </c>
      <c r="C110" s="3">
        <v>100</v>
      </c>
      <c r="D110" s="3" t="s">
        <v>1093</v>
      </c>
      <c r="N110" t="s">
        <v>498</v>
      </c>
    </row>
    <row r="111" spans="2:14" ht="14.25" customHeight="1" x14ac:dyDescent="0.3">
      <c r="B111" s="3">
        <f t="shared" ref="B111:B174" si="20">+B110+1</f>
        <v>3</v>
      </c>
      <c r="C111" s="3">
        <v>104</v>
      </c>
      <c r="D111" s="3" t="s">
        <v>1094</v>
      </c>
      <c r="N111" t="s">
        <v>1088</v>
      </c>
    </row>
    <row r="112" spans="2:14" ht="14.25" customHeight="1" x14ac:dyDescent="0.3">
      <c r="B112" s="3">
        <f t="shared" si="20"/>
        <v>4</v>
      </c>
      <c r="C112" s="3">
        <v>113</v>
      </c>
      <c r="D112" s="3" t="s">
        <v>1095</v>
      </c>
    </row>
    <row r="113" spans="2:4" ht="14.25" customHeight="1" x14ac:dyDescent="0.3">
      <c r="B113" s="3">
        <f t="shared" si="20"/>
        <v>5</v>
      </c>
      <c r="C113" s="3">
        <v>107</v>
      </c>
      <c r="D113" s="3" t="s">
        <v>1096</v>
      </c>
    </row>
    <row r="114" spans="2:4" ht="14.25" customHeight="1" x14ac:dyDescent="0.3">
      <c r="B114" s="3">
        <f t="shared" si="20"/>
        <v>6</v>
      </c>
      <c r="C114" s="3">
        <v>108</v>
      </c>
      <c r="D114" s="3" t="s">
        <v>1097</v>
      </c>
    </row>
    <row r="115" spans="2:4" ht="14.25" customHeight="1" x14ac:dyDescent="0.3">
      <c r="B115" s="3">
        <f t="shared" si="20"/>
        <v>7</v>
      </c>
      <c r="C115" s="3">
        <v>115</v>
      </c>
      <c r="D115" s="3" t="s">
        <v>1098</v>
      </c>
    </row>
    <row r="116" spans="2:4" ht="14.25" customHeight="1" x14ac:dyDescent="0.3">
      <c r="B116" s="3">
        <f t="shared" si="20"/>
        <v>8</v>
      </c>
      <c r="C116" s="3">
        <v>124</v>
      </c>
      <c r="D116" s="3" t="s">
        <v>1099</v>
      </c>
    </row>
    <row r="117" spans="2:4" ht="14.25" customHeight="1" x14ac:dyDescent="0.3">
      <c r="B117" s="3">
        <f t="shared" si="20"/>
        <v>9</v>
      </c>
      <c r="C117" s="3">
        <v>117</v>
      </c>
      <c r="D117" s="3" t="s">
        <v>1100</v>
      </c>
    </row>
    <row r="118" spans="2:4" ht="14.25" customHeight="1" x14ac:dyDescent="0.3">
      <c r="B118" s="3">
        <f t="shared" si="20"/>
        <v>10</v>
      </c>
      <c r="C118" s="3">
        <v>137</v>
      </c>
      <c r="D118" s="3" t="s">
        <v>1101</v>
      </c>
    </row>
    <row r="119" spans="2:4" ht="14.25" customHeight="1" x14ac:dyDescent="0.3">
      <c r="B119" s="3">
        <f t="shared" si="20"/>
        <v>11</v>
      </c>
      <c r="C119" s="3">
        <v>125</v>
      </c>
      <c r="D119" s="3" t="s">
        <v>1102</v>
      </c>
    </row>
    <row r="120" spans="2:4" ht="14.25" customHeight="1" x14ac:dyDescent="0.3">
      <c r="B120" s="3">
        <f t="shared" si="20"/>
        <v>12</v>
      </c>
      <c r="C120" s="3">
        <v>129</v>
      </c>
      <c r="D120" s="3" t="s">
        <v>1103</v>
      </c>
    </row>
    <row r="121" spans="2:4" ht="14.25" customHeight="1" x14ac:dyDescent="0.3">
      <c r="B121" s="3">
        <f t="shared" si="20"/>
        <v>13</v>
      </c>
      <c r="C121" s="3">
        <v>109</v>
      </c>
      <c r="D121" s="3" t="s">
        <v>1104</v>
      </c>
    </row>
    <row r="122" spans="2:4" ht="14.25" customHeight="1" x14ac:dyDescent="0.3">
      <c r="B122" s="3">
        <f t="shared" si="20"/>
        <v>14</v>
      </c>
      <c r="C122" s="3">
        <v>116</v>
      </c>
      <c r="D122" s="3" t="s">
        <v>1105</v>
      </c>
    </row>
    <row r="123" spans="2:4" ht="14.25" customHeight="1" x14ac:dyDescent="0.3">
      <c r="B123" s="3">
        <f t="shared" si="20"/>
        <v>15</v>
      </c>
      <c r="C123" s="3">
        <v>126</v>
      </c>
      <c r="D123" s="3" t="s">
        <v>1106</v>
      </c>
    </row>
    <row r="124" spans="2:4" ht="14.25" customHeight="1" x14ac:dyDescent="0.3">
      <c r="B124" s="3">
        <f t="shared" si="20"/>
        <v>16</v>
      </c>
      <c r="C124" s="3">
        <v>122</v>
      </c>
      <c r="D124" s="3" t="s">
        <v>1107</v>
      </c>
    </row>
    <row r="125" spans="2:4" ht="14.25" customHeight="1" x14ac:dyDescent="0.3">
      <c r="B125" s="3">
        <f t="shared" si="20"/>
        <v>17</v>
      </c>
      <c r="C125" s="3">
        <v>98</v>
      </c>
      <c r="D125" s="3" t="s">
        <v>1108</v>
      </c>
    </row>
    <row r="126" spans="2:4" ht="14.25" customHeight="1" x14ac:dyDescent="0.3">
      <c r="B126" s="3">
        <f t="shared" si="20"/>
        <v>18</v>
      </c>
      <c r="C126" s="3">
        <v>118</v>
      </c>
      <c r="D126" s="3" t="s">
        <v>1109</v>
      </c>
    </row>
    <row r="127" spans="2:4" ht="14.25" customHeight="1" x14ac:dyDescent="0.3">
      <c r="B127" s="3">
        <f t="shared" si="20"/>
        <v>19</v>
      </c>
      <c r="C127" s="3">
        <v>99</v>
      </c>
      <c r="D127" s="3" t="s">
        <v>1110</v>
      </c>
    </row>
    <row r="128" spans="2:4" ht="14.25" customHeight="1" x14ac:dyDescent="0.3">
      <c r="B128" s="3">
        <f t="shared" si="20"/>
        <v>20</v>
      </c>
      <c r="C128" s="3">
        <v>136</v>
      </c>
      <c r="D128" s="3" t="s">
        <v>1111</v>
      </c>
    </row>
    <row r="129" spans="2:4" ht="14.25" customHeight="1" x14ac:dyDescent="0.3">
      <c r="B129" s="3">
        <f t="shared" si="20"/>
        <v>21</v>
      </c>
      <c r="C129" s="3">
        <v>120</v>
      </c>
      <c r="D129" s="3" t="s">
        <v>1112</v>
      </c>
    </row>
    <row r="130" spans="2:4" ht="14.25" customHeight="1" x14ac:dyDescent="0.3">
      <c r="B130" s="3">
        <f t="shared" si="20"/>
        <v>22</v>
      </c>
      <c r="C130" s="3">
        <v>134</v>
      </c>
      <c r="D130" s="3" t="s">
        <v>1113</v>
      </c>
    </row>
    <row r="131" spans="2:4" ht="14.25" customHeight="1" x14ac:dyDescent="0.3">
      <c r="B131" s="3">
        <f t="shared" si="20"/>
        <v>23</v>
      </c>
      <c r="C131" s="3">
        <v>110</v>
      </c>
      <c r="D131" s="3" t="s">
        <v>1114</v>
      </c>
    </row>
    <row r="132" spans="2:4" ht="14.25" customHeight="1" x14ac:dyDescent="0.3">
      <c r="B132" s="3">
        <f t="shared" si="20"/>
        <v>24</v>
      </c>
      <c r="C132" s="3">
        <v>135</v>
      </c>
      <c r="D132" s="3" t="s">
        <v>1115</v>
      </c>
    </row>
    <row r="133" spans="2:4" ht="14.25" customHeight="1" x14ac:dyDescent="0.3">
      <c r="B133" s="3">
        <f t="shared" si="20"/>
        <v>25</v>
      </c>
      <c r="C133" s="3">
        <v>103</v>
      </c>
      <c r="D133" s="3" t="s">
        <v>1116</v>
      </c>
    </row>
    <row r="134" spans="2:4" ht="14.25" customHeight="1" x14ac:dyDescent="0.3">
      <c r="B134" s="3">
        <f t="shared" si="20"/>
        <v>26</v>
      </c>
      <c r="C134" s="3">
        <v>114</v>
      </c>
      <c r="D134" s="3" t="s">
        <v>1117</v>
      </c>
    </row>
    <row r="135" spans="2:4" ht="14.25" customHeight="1" x14ac:dyDescent="0.3">
      <c r="B135" s="3">
        <f t="shared" si="20"/>
        <v>27</v>
      </c>
      <c r="C135" s="3">
        <v>101</v>
      </c>
      <c r="D135" s="3" t="s">
        <v>1118</v>
      </c>
    </row>
    <row r="136" spans="2:4" ht="14.25" customHeight="1" x14ac:dyDescent="0.3">
      <c r="B136" s="3">
        <f t="shared" si="20"/>
        <v>28</v>
      </c>
      <c r="C136" s="3">
        <v>112</v>
      </c>
      <c r="D136" s="3" t="s">
        <v>1119</v>
      </c>
    </row>
    <row r="137" spans="2:4" ht="14.25" customHeight="1" x14ac:dyDescent="0.3">
      <c r="B137" s="3">
        <f t="shared" si="20"/>
        <v>29</v>
      </c>
      <c r="C137" s="3">
        <v>105</v>
      </c>
      <c r="D137" s="3" t="s">
        <v>1120</v>
      </c>
    </row>
    <row r="138" spans="2:4" ht="14.25" customHeight="1" x14ac:dyDescent="0.3">
      <c r="B138" s="3">
        <f t="shared" si="20"/>
        <v>30</v>
      </c>
      <c r="C138" s="3">
        <v>128</v>
      </c>
      <c r="D138" s="3" t="s">
        <v>1121</v>
      </c>
    </row>
    <row r="139" spans="2:4" ht="14.25" customHeight="1" x14ac:dyDescent="0.3">
      <c r="B139" s="3">
        <f t="shared" si="20"/>
        <v>31</v>
      </c>
      <c r="C139" s="3">
        <v>133</v>
      </c>
      <c r="D139" s="3" t="s">
        <v>1122</v>
      </c>
    </row>
    <row r="140" spans="2:4" ht="14.25" customHeight="1" x14ac:dyDescent="0.3">
      <c r="B140" s="3">
        <f t="shared" si="20"/>
        <v>32</v>
      </c>
      <c r="C140" s="3">
        <v>131</v>
      </c>
      <c r="D140" s="3" t="s">
        <v>1123</v>
      </c>
    </row>
    <row r="141" spans="2:4" ht="14.25" customHeight="1" x14ac:dyDescent="0.3">
      <c r="B141" s="3">
        <f t="shared" si="20"/>
        <v>33</v>
      </c>
      <c r="C141" s="3">
        <v>127</v>
      </c>
      <c r="D141" s="3" t="s">
        <v>1124</v>
      </c>
    </row>
    <row r="142" spans="2:4" ht="14.25" customHeight="1" x14ac:dyDescent="0.3">
      <c r="B142" s="3">
        <f t="shared" si="20"/>
        <v>34</v>
      </c>
      <c r="C142" s="3">
        <v>132</v>
      </c>
      <c r="D142" s="3" t="s">
        <v>1125</v>
      </c>
    </row>
    <row r="143" spans="2:4" ht="14.25" customHeight="1" x14ac:dyDescent="0.3">
      <c r="B143" s="3">
        <f t="shared" si="20"/>
        <v>35</v>
      </c>
      <c r="C143" s="3">
        <v>138</v>
      </c>
      <c r="D143" s="3" t="s">
        <v>1126</v>
      </c>
    </row>
    <row r="144" spans="2:4" ht="14.25" customHeight="1" x14ac:dyDescent="0.3">
      <c r="B144" s="3">
        <f t="shared" si="20"/>
        <v>36</v>
      </c>
    </row>
    <row r="145" spans="2:2" ht="14.25" customHeight="1" x14ac:dyDescent="0.3">
      <c r="B145" s="3">
        <f t="shared" si="20"/>
        <v>37</v>
      </c>
    </row>
    <row r="146" spans="2:2" ht="14.25" customHeight="1" x14ac:dyDescent="0.3">
      <c r="B146" s="3">
        <f t="shared" si="20"/>
        <v>38</v>
      </c>
    </row>
    <row r="147" spans="2:2" ht="14.25" customHeight="1" x14ac:dyDescent="0.3">
      <c r="B147" s="3">
        <f t="shared" si="20"/>
        <v>39</v>
      </c>
    </row>
    <row r="148" spans="2:2" ht="14.25" customHeight="1" x14ac:dyDescent="0.3">
      <c r="B148" s="3">
        <f t="shared" si="20"/>
        <v>40</v>
      </c>
    </row>
    <row r="149" spans="2:2" ht="14.25" customHeight="1" x14ac:dyDescent="0.3">
      <c r="B149" s="3">
        <f t="shared" si="20"/>
        <v>41</v>
      </c>
    </row>
    <row r="150" spans="2:2" ht="14.25" customHeight="1" x14ac:dyDescent="0.3">
      <c r="B150" s="3">
        <f t="shared" si="20"/>
        <v>42</v>
      </c>
    </row>
    <row r="151" spans="2:2" ht="14.25" customHeight="1" x14ac:dyDescent="0.3">
      <c r="B151" s="3">
        <f t="shared" si="20"/>
        <v>43</v>
      </c>
    </row>
    <row r="152" spans="2:2" ht="14.25" customHeight="1" x14ac:dyDescent="0.3">
      <c r="B152" s="3">
        <f t="shared" si="20"/>
        <v>44</v>
      </c>
    </row>
    <row r="153" spans="2:2" ht="14.25" customHeight="1" x14ac:dyDescent="0.3">
      <c r="B153" s="3">
        <f t="shared" si="20"/>
        <v>45</v>
      </c>
    </row>
    <row r="154" spans="2:2" ht="14.25" customHeight="1" x14ac:dyDescent="0.3">
      <c r="B154" s="3">
        <f t="shared" si="20"/>
        <v>46</v>
      </c>
    </row>
    <row r="155" spans="2:2" ht="14.25" customHeight="1" x14ac:dyDescent="0.3">
      <c r="B155" s="3">
        <f t="shared" si="20"/>
        <v>47</v>
      </c>
    </row>
    <row r="156" spans="2:2" ht="14.25" customHeight="1" x14ac:dyDescent="0.3">
      <c r="B156" s="3">
        <f t="shared" si="20"/>
        <v>48</v>
      </c>
    </row>
    <row r="157" spans="2:2" ht="14.25" customHeight="1" x14ac:dyDescent="0.3">
      <c r="B157" s="3">
        <f t="shared" si="20"/>
        <v>49</v>
      </c>
    </row>
    <row r="158" spans="2:2" ht="14.25" customHeight="1" x14ac:dyDescent="0.3">
      <c r="B158" s="3">
        <f t="shared" si="20"/>
        <v>50</v>
      </c>
    </row>
    <row r="159" spans="2:2" ht="14.25" customHeight="1" x14ac:dyDescent="0.3">
      <c r="B159" s="3">
        <f t="shared" si="20"/>
        <v>51</v>
      </c>
    </row>
    <row r="160" spans="2:2" ht="14.25" customHeight="1" x14ac:dyDescent="0.3">
      <c r="B160" s="3">
        <f t="shared" si="20"/>
        <v>52</v>
      </c>
    </row>
    <row r="161" spans="2:2" ht="14.25" customHeight="1" x14ac:dyDescent="0.3">
      <c r="B161" s="3">
        <f t="shared" si="20"/>
        <v>53</v>
      </c>
    </row>
    <row r="162" spans="2:2" ht="14.25" customHeight="1" x14ac:dyDescent="0.3">
      <c r="B162" s="3">
        <f t="shared" si="20"/>
        <v>54</v>
      </c>
    </row>
    <row r="163" spans="2:2" ht="14.25" customHeight="1" x14ac:dyDescent="0.3">
      <c r="B163" s="3">
        <f t="shared" si="20"/>
        <v>55</v>
      </c>
    </row>
    <row r="164" spans="2:2" ht="14.25" customHeight="1" x14ac:dyDescent="0.3">
      <c r="B164" s="3">
        <f t="shared" si="20"/>
        <v>56</v>
      </c>
    </row>
    <row r="165" spans="2:2" ht="14.25" customHeight="1" x14ac:dyDescent="0.3">
      <c r="B165" s="3">
        <f t="shared" si="20"/>
        <v>57</v>
      </c>
    </row>
    <row r="166" spans="2:2" ht="14.25" customHeight="1" x14ac:dyDescent="0.3">
      <c r="B166" s="3">
        <f t="shared" si="20"/>
        <v>58</v>
      </c>
    </row>
    <row r="167" spans="2:2" ht="14.25" customHeight="1" x14ac:dyDescent="0.3">
      <c r="B167" s="3">
        <f t="shared" si="20"/>
        <v>59</v>
      </c>
    </row>
    <row r="168" spans="2:2" ht="14.25" customHeight="1" x14ac:dyDescent="0.3">
      <c r="B168" s="3">
        <f t="shared" si="20"/>
        <v>60</v>
      </c>
    </row>
    <row r="169" spans="2:2" ht="14.25" customHeight="1" x14ac:dyDescent="0.3">
      <c r="B169" s="3">
        <f t="shared" si="20"/>
        <v>61</v>
      </c>
    </row>
    <row r="170" spans="2:2" ht="14.25" customHeight="1" x14ac:dyDescent="0.3">
      <c r="B170" s="3">
        <f t="shared" si="20"/>
        <v>62</v>
      </c>
    </row>
    <row r="171" spans="2:2" ht="14.25" customHeight="1" x14ac:dyDescent="0.3">
      <c r="B171" s="3">
        <f t="shared" si="20"/>
        <v>63</v>
      </c>
    </row>
    <row r="172" spans="2:2" ht="14.25" customHeight="1" x14ac:dyDescent="0.3">
      <c r="B172" s="3">
        <f t="shared" si="20"/>
        <v>64</v>
      </c>
    </row>
    <row r="173" spans="2:2" ht="14.25" customHeight="1" x14ac:dyDescent="0.3">
      <c r="B173" s="3">
        <f t="shared" si="20"/>
        <v>65</v>
      </c>
    </row>
    <row r="174" spans="2:2" ht="14.25" customHeight="1" x14ac:dyDescent="0.3">
      <c r="B174" s="3">
        <f t="shared" si="20"/>
        <v>66</v>
      </c>
    </row>
    <row r="175" spans="2:2" ht="14.25" customHeight="1" x14ac:dyDescent="0.3">
      <c r="B175" s="3">
        <f t="shared" ref="B175:B208" si="21">+B174+1</f>
        <v>67</v>
      </c>
    </row>
    <row r="176" spans="2:2" ht="14.25" customHeight="1" x14ac:dyDescent="0.3">
      <c r="B176" s="3">
        <f t="shared" si="21"/>
        <v>68</v>
      </c>
    </row>
    <row r="177" spans="2:2" ht="14.25" customHeight="1" x14ac:dyDescent="0.3">
      <c r="B177" s="3">
        <f t="shared" si="21"/>
        <v>69</v>
      </c>
    </row>
    <row r="178" spans="2:2" ht="14.25" customHeight="1" x14ac:dyDescent="0.3">
      <c r="B178" s="3">
        <f t="shared" si="21"/>
        <v>70</v>
      </c>
    </row>
    <row r="179" spans="2:2" ht="14.25" customHeight="1" x14ac:dyDescent="0.3">
      <c r="B179" s="3">
        <f t="shared" si="21"/>
        <v>71</v>
      </c>
    </row>
    <row r="180" spans="2:2" ht="14.25" customHeight="1" x14ac:dyDescent="0.3">
      <c r="B180" s="3">
        <f t="shared" si="21"/>
        <v>72</v>
      </c>
    </row>
    <row r="181" spans="2:2" ht="14.25" customHeight="1" x14ac:dyDescent="0.3">
      <c r="B181" s="3">
        <f t="shared" si="21"/>
        <v>73</v>
      </c>
    </row>
    <row r="182" spans="2:2" ht="14.25" customHeight="1" x14ac:dyDescent="0.3">
      <c r="B182" s="3">
        <f t="shared" si="21"/>
        <v>74</v>
      </c>
    </row>
    <row r="183" spans="2:2" ht="14.25" customHeight="1" x14ac:dyDescent="0.3">
      <c r="B183" s="3">
        <f t="shared" si="21"/>
        <v>75</v>
      </c>
    </row>
    <row r="184" spans="2:2" ht="14.25" customHeight="1" x14ac:dyDescent="0.3">
      <c r="B184" s="3">
        <f t="shared" si="21"/>
        <v>76</v>
      </c>
    </row>
    <row r="185" spans="2:2" ht="14.25" customHeight="1" x14ac:dyDescent="0.3">
      <c r="B185" s="3">
        <f t="shared" si="21"/>
        <v>77</v>
      </c>
    </row>
    <row r="186" spans="2:2" ht="14.25" customHeight="1" x14ac:dyDescent="0.3">
      <c r="B186" s="3">
        <f t="shared" si="21"/>
        <v>78</v>
      </c>
    </row>
    <row r="187" spans="2:2" ht="14.25" customHeight="1" x14ac:dyDescent="0.3">
      <c r="B187" s="3">
        <f t="shared" si="21"/>
        <v>79</v>
      </c>
    </row>
    <row r="188" spans="2:2" ht="14.25" customHeight="1" x14ac:dyDescent="0.3">
      <c r="B188" s="3">
        <f t="shared" si="21"/>
        <v>80</v>
      </c>
    </row>
    <row r="189" spans="2:2" ht="14.25" customHeight="1" x14ac:dyDescent="0.3">
      <c r="B189" s="3">
        <f t="shared" si="21"/>
        <v>81</v>
      </c>
    </row>
    <row r="190" spans="2:2" ht="14.25" customHeight="1" x14ac:dyDescent="0.3">
      <c r="B190" s="3">
        <f t="shared" si="21"/>
        <v>82</v>
      </c>
    </row>
    <row r="191" spans="2:2" ht="14.25" customHeight="1" x14ac:dyDescent="0.3">
      <c r="B191" s="3">
        <f t="shared" si="21"/>
        <v>83</v>
      </c>
    </row>
    <row r="192" spans="2:2" ht="14.25" customHeight="1" x14ac:dyDescent="0.3">
      <c r="B192" s="3">
        <f t="shared" si="21"/>
        <v>84</v>
      </c>
    </row>
    <row r="193" spans="2:2" ht="14.25" customHeight="1" x14ac:dyDescent="0.3">
      <c r="B193" s="3">
        <f t="shared" si="21"/>
        <v>85</v>
      </c>
    </row>
    <row r="194" spans="2:2" ht="14.25" customHeight="1" x14ac:dyDescent="0.3">
      <c r="B194" s="3">
        <f t="shared" si="21"/>
        <v>86</v>
      </c>
    </row>
    <row r="195" spans="2:2" ht="14.25" customHeight="1" x14ac:dyDescent="0.3">
      <c r="B195" s="3">
        <f t="shared" si="21"/>
        <v>87</v>
      </c>
    </row>
    <row r="196" spans="2:2" ht="14.25" customHeight="1" x14ac:dyDescent="0.3">
      <c r="B196" s="3">
        <f t="shared" si="21"/>
        <v>88</v>
      </c>
    </row>
    <row r="197" spans="2:2" ht="14.25" customHeight="1" x14ac:dyDescent="0.3">
      <c r="B197" s="3">
        <f t="shared" si="21"/>
        <v>89</v>
      </c>
    </row>
    <row r="198" spans="2:2" ht="14.25" customHeight="1" x14ac:dyDescent="0.3">
      <c r="B198" s="3">
        <f t="shared" si="21"/>
        <v>90</v>
      </c>
    </row>
    <row r="199" spans="2:2" ht="14.25" customHeight="1" x14ac:dyDescent="0.3">
      <c r="B199" s="3">
        <f t="shared" si="21"/>
        <v>91</v>
      </c>
    </row>
    <row r="200" spans="2:2" ht="14.25" customHeight="1" x14ac:dyDescent="0.3">
      <c r="B200" s="3">
        <f t="shared" si="21"/>
        <v>92</v>
      </c>
    </row>
    <row r="201" spans="2:2" ht="14.25" customHeight="1" x14ac:dyDescent="0.3">
      <c r="B201" s="3">
        <f t="shared" si="21"/>
        <v>93</v>
      </c>
    </row>
    <row r="202" spans="2:2" ht="14.25" customHeight="1" x14ac:dyDescent="0.3">
      <c r="B202" s="3">
        <f t="shared" si="21"/>
        <v>94</v>
      </c>
    </row>
    <row r="203" spans="2:2" ht="14.25" customHeight="1" x14ac:dyDescent="0.3">
      <c r="B203" s="3">
        <f t="shared" si="21"/>
        <v>95</v>
      </c>
    </row>
    <row r="204" spans="2:2" ht="14.25" customHeight="1" x14ac:dyDescent="0.3">
      <c r="B204" s="3">
        <f t="shared" si="21"/>
        <v>96</v>
      </c>
    </row>
    <row r="205" spans="2:2" ht="14.25" customHeight="1" x14ac:dyDescent="0.3">
      <c r="B205" s="3">
        <f t="shared" si="21"/>
        <v>97</v>
      </c>
    </row>
    <row r="206" spans="2:2" ht="14.25" customHeight="1" x14ac:dyDescent="0.3">
      <c r="B206" s="3">
        <f t="shared" si="21"/>
        <v>98</v>
      </c>
    </row>
    <row r="207" spans="2:2" ht="14.25" customHeight="1" x14ac:dyDescent="0.3">
      <c r="B207" s="3">
        <f t="shared" si="21"/>
        <v>99</v>
      </c>
    </row>
    <row r="208" spans="2:2" ht="14.25" customHeight="1" x14ac:dyDescent="0.3">
      <c r="B208" s="3">
        <f t="shared" si="21"/>
        <v>100</v>
      </c>
    </row>
  </sheetData>
  <mergeCells count="3">
    <mergeCell ref="B2:G2"/>
    <mergeCell ref="B106:J106"/>
    <mergeCell ref="B1:G1"/>
  </mergeCells>
  <conditionalFormatting sqref="N11:AM11 N20:AM20 N29:AM29">
    <cfRule type="cellIs" dxfId="17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3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8"/>
  <sheetViews>
    <sheetView workbookViewId="0">
      <pane ySplit="3" topLeftCell="A4" activePane="bottomLeft" state="frozen"/>
      <selection activeCell="N2" sqref="N2"/>
      <selection pane="bottomLeft" activeCell="B1" sqref="B1:G1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72" t="s">
        <v>1017</v>
      </c>
      <c r="C1" s="72"/>
      <c r="D1" s="72"/>
      <c r="E1" s="72"/>
      <c r="F1" s="72"/>
      <c r="G1" s="72"/>
      <c r="H1" s="50"/>
      <c r="I1" s="48"/>
      <c r="N1" s="45" t="s">
        <v>1015</v>
      </c>
    </row>
    <row r="2" spans="1:39" ht="14.25" customHeight="1" x14ac:dyDescent="0.3">
      <c r="B2" s="74" t="s">
        <v>52</v>
      </c>
      <c r="C2" s="74"/>
      <c r="D2" s="74"/>
      <c r="E2" s="74"/>
      <c r="F2" s="74"/>
      <c r="G2" s="74"/>
      <c r="N2" s="45"/>
    </row>
    <row r="3" spans="1:39" ht="14.25" customHeight="1" x14ac:dyDescent="0.3">
      <c r="A3" s="6" t="s">
        <v>481</v>
      </c>
      <c r="B3" s="6" t="s">
        <v>212</v>
      </c>
      <c r="C3" s="6" t="s">
        <v>214</v>
      </c>
      <c r="D3" s="6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11" t="s">
        <v>215</v>
      </c>
      <c r="K3" s="6" t="s">
        <v>564</v>
      </c>
      <c r="N3" s="12" t="s">
        <v>496</v>
      </c>
      <c r="O3" s="12" t="s">
        <v>201</v>
      </c>
      <c r="P3" s="12" t="s">
        <v>206</v>
      </c>
      <c r="Q3" s="12" t="s">
        <v>483</v>
      </c>
      <c r="R3" s="12" t="s">
        <v>203</v>
      </c>
      <c r="S3" s="12" t="s">
        <v>492</v>
      </c>
      <c r="T3" s="12" t="s">
        <v>202</v>
      </c>
      <c r="U3" s="12" t="s">
        <v>523</v>
      </c>
      <c r="V3" s="12" t="s">
        <v>207</v>
      </c>
      <c r="W3" s="12" t="s">
        <v>204</v>
      </c>
      <c r="X3" s="12" t="s">
        <v>1009</v>
      </c>
      <c r="Y3" s="12" t="s">
        <v>498</v>
      </c>
      <c r="Z3" s="12" t="s">
        <v>1088</v>
      </c>
      <c r="AA3" s="11"/>
      <c r="AB3" s="11"/>
      <c r="AC3" s="11"/>
      <c r="AD3" s="11"/>
      <c r="AE3" s="11"/>
      <c r="AF3" s="11"/>
      <c r="AG3" s="11"/>
      <c r="AH3" s="34"/>
      <c r="AI3" s="34"/>
      <c r="AJ3" s="34"/>
      <c r="AK3" s="34"/>
      <c r="AL3" s="34"/>
      <c r="AM3" s="34"/>
    </row>
    <row r="4" spans="1:39" ht="14.25" customHeight="1" x14ac:dyDescent="0.3">
      <c r="A4" t="str">
        <f>+K4</f>
        <v>EAS  1</v>
      </c>
      <c r="B4" s="3">
        <v>1</v>
      </c>
      <c r="C4" s="3">
        <v>62</v>
      </c>
      <c r="D4" s="27" t="s">
        <v>1129</v>
      </c>
      <c r="E4" s="1" t="str">
        <f>+VLOOKUP($C4,MasterData!$B$4:$K$1003,2,"false")</f>
        <v>Fin</v>
      </c>
      <c r="F4" s="1" t="str">
        <f>+VLOOKUP($C4,MasterData!$B$4:$K$1003,3,"false")</f>
        <v>Lumber - Fry</v>
      </c>
      <c r="G4" s="1" t="str">
        <f>+VLOOKUP($C4,MasterData!$B$4:$K$1003,4,"false")</f>
        <v>EAS</v>
      </c>
      <c r="H4" s="1" t="str">
        <f>+VLOOKUP($C4,MasterData!$B$4:$K$1003,5,"false")</f>
        <v>U13</v>
      </c>
      <c r="I4" s="3" t="str">
        <f>+VLOOKUP($C4,MasterData!$B$4:$K$1003,6,"false")</f>
        <v>M</v>
      </c>
      <c r="J4" s="31" t="str">
        <f>TEXT(SUMPRODUCT(--(G4=$G$4:$G$598),--(B4&gt;$B$4:$B$598))+1,0)</f>
        <v>1</v>
      </c>
      <c r="K4" s="1" t="str">
        <f>+G4&amp;"  "&amp;J4</f>
        <v>EAS  1</v>
      </c>
      <c r="M4">
        <v>1</v>
      </c>
      <c r="N4" s="35">
        <f>+IF(ISNA(VLOOKUP(N$3&amp;"  "&amp;$M4,$A$3:$I$110,2,0)),"",VLOOKUP(N$3&amp;"  "&amp;$M4,$A$3:$I$110,2,0))</f>
        <v>1</v>
      </c>
      <c r="O4" s="35">
        <f t="shared" ref="O4:AM9" si="0">+IF(ISNA(VLOOKUP(O$3&amp;"  "&amp;$M4,$A$3:$I$110,2,0)),"",VLOOKUP(O$3&amp;"  "&amp;$M4,$A$3:$I$110,2,0))</f>
        <v>2</v>
      </c>
      <c r="P4" s="35">
        <f t="shared" si="0"/>
        <v>5</v>
      </c>
      <c r="Q4" s="35">
        <f t="shared" si="0"/>
        <v>6</v>
      </c>
      <c r="R4" s="35">
        <f t="shared" si="0"/>
        <v>7</v>
      </c>
      <c r="S4" s="35">
        <f t="shared" si="0"/>
        <v>8</v>
      </c>
      <c r="T4" s="35">
        <f t="shared" si="0"/>
        <v>10</v>
      </c>
      <c r="U4" s="35">
        <f t="shared" si="0"/>
        <v>14</v>
      </c>
      <c r="V4" s="35">
        <f t="shared" si="0"/>
        <v>15</v>
      </c>
      <c r="W4" s="35">
        <f t="shared" si="0"/>
        <v>22</v>
      </c>
      <c r="X4" s="35">
        <f t="shared" si="0"/>
        <v>23</v>
      </c>
      <c r="Y4" s="35">
        <f t="shared" si="0"/>
        <v>30</v>
      </c>
      <c r="Z4" s="35" t="str">
        <f t="shared" si="0"/>
        <v/>
      </c>
      <c r="AA4" s="35" t="str">
        <f t="shared" si="0"/>
        <v/>
      </c>
      <c r="AB4" s="35" t="str">
        <f t="shared" si="0"/>
        <v/>
      </c>
      <c r="AC4" s="35" t="str">
        <f t="shared" si="0"/>
        <v/>
      </c>
      <c r="AD4" s="35" t="str">
        <f t="shared" si="0"/>
        <v/>
      </c>
      <c r="AE4" s="35" t="str">
        <f t="shared" si="0"/>
        <v/>
      </c>
      <c r="AF4" s="35" t="str">
        <f t="shared" si="0"/>
        <v/>
      </c>
      <c r="AG4" s="35" t="str">
        <f t="shared" si="0"/>
        <v/>
      </c>
      <c r="AH4" s="35" t="str">
        <f t="shared" si="0"/>
        <v/>
      </c>
      <c r="AI4" s="35" t="str">
        <f t="shared" si="0"/>
        <v/>
      </c>
      <c r="AJ4" s="35" t="str">
        <f t="shared" si="0"/>
        <v/>
      </c>
      <c r="AK4" s="35" t="str">
        <f t="shared" si="0"/>
        <v/>
      </c>
      <c r="AL4" s="35" t="str">
        <f t="shared" si="0"/>
        <v/>
      </c>
      <c r="AM4" s="35" t="str">
        <f t="shared" si="0"/>
        <v/>
      </c>
    </row>
    <row r="5" spans="1:39" ht="14.25" customHeight="1" x14ac:dyDescent="0.3">
      <c r="A5" t="str">
        <f t="shared" ref="A5:A33" si="1">+K5</f>
        <v>B&amp;H  1</v>
      </c>
      <c r="B5" s="3">
        <f>+B4+1</f>
        <v>2</v>
      </c>
      <c r="C5" s="3">
        <v>56</v>
      </c>
      <c r="D5" s="27" t="s">
        <v>1130</v>
      </c>
      <c r="E5" s="1" t="str">
        <f>+VLOOKUP($C5,MasterData!$B$4:$K$1003,2,"false")</f>
        <v>Raphael</v>
      </c>
      <c r="F5" s="1" t="str">
        <f>+VLOOKUP($C5,MasterData!$B$4:$K$1003,3,"false")</f>
        <v>Kelly</v>
      </c>
      <c r="G5" s="1" t="str">
        <f>+VLOOKUP($C5,MasterData!$B$4:$K$1003,4,"false")</f>
        <v>B&amp;H</v>
      </c>
      <c r="H5" s="1" t="str">
        <f>+VLOOKUP($C5,MasterData!$B$4:$K$1003,5,"false")</f>
        <v>U13</v>
      </c>
      <c r="I5" s="3" t="str">
        <f>+VLOOKUP($C5,MasterData!$B$4:$K$1003,6,"false")</f>
        <v>M</v>
      </c>
      <c r="J5" s="31" t="str">
        <f t="shared" ref="J5:J20" si="2">TEXT(SUMPRODUCT(--(G5=$G$4:$G$598),--(B5&gt;$B$4:$B$598))+1,0)</f>
        <v>1</v>
      </c>
      <c r="K5" s="1" t="str">
        <f t="shared" ref="K5:K20" si="3">+G5&amp;"  "&amp;J5</f>
        <v>B&amp;H  1</v>
      </c>
      <c r="M5">
        <v>2</v>
      </c>
      <c r="N5" s="35">
        <f t="shared" ref="N5:AC9" si="4">+IF(ISNA(VLOOKUP(N$3&amp;"  "&amp;$M5,$A$3:$I$110,2,0)),"",VLOOKUP(N$3&amp;"  "&amp;$M5,$A$3:$I$110,2,0))</f>
        <v>11</v>
      </c>
      <c r="O5" s="35">
        <f t="shared" si="4"/>
        <v>3</v>
      </c>
      <c r="P5" s="35">
        <f t="shared" si="4"/>
        <v>17</v>
      </c>
      <c r="Q5" s="35">
        <f t="shared" si="4"/>
        <v>29</v>
      </c>
      <c r="R5" s="35">
        <f t="shared" si="4"/>
        <v>12</v>
      </c>
      <c r="S5" s="35">
        <f t="shared" si="4"/>
        <v>19</v>
      </c>
      <c r="T5" s="35">
        <f t="shared" si="4"/>
        <v>24</v>
      </c>
      <c r="U5" s="35" t="str">
        <f t="shared" si="4"/>
        <v/>
      </c>
      <c r="V5" s="35">
        <f t="shared" si="4"/>
        <v>26</v>
      </c>
      <c r="W5" s="35" t="str">
        <f t="shared" si="4"/>
        <v/>
      </c>
      <c r="X5" s="35" t="str">
        <f t="shared" si="4"/>
        <v/>
      </c>
      <c r="Y5" s="35" t="str">
        <f t="shared" si="4"/>
        <v/>
      </c>
      <c r="Z5" s="35" t="str">
        <f t="shared" si="4"/>
        <v/>
      </c>
      <c r="AA5" s="35" t="str">
        <f t="shared" si="4"/>
        <v/>
      </c>
      <c r="AB5" s="35" t="str">
        <f t="shared" si="4"/>
        <v/>
      </c>
      <c r="AC5" s="35" t="str">
        <f t="shared" si="4"/>
        <v/>
      </c>
      <c r="AD5" s="35" t="str">
        <f t="shared" si="0"/>
        <v/>
      </c>
      <c r="AE5" s="35" t="str">
        <f t="shared" si="0"/>
        <v/>
      </c>
      <c r="AF5" s="35" t="str">
        <f t="shared" si="0"/>
        <v/>
      </c>
      <c r="AG5" s="35" t="str">
        <f t="shared" si="0"/>
        <v/>
      </c>
      <c r="AH5" s="35" t="str">
        <f t="shared" si="0"/>
        <v/>
      </c>
      <c r="AI5" s="35" t="str">
        <f t="shared" si="0"/>
        <v/>
      </c>
      <c r="AJ5" s="35" t="str">
        <f t="shared" si="0"/>
        <v/>
      </c>
      <c r="AK5" s="35" t="str">
        <f t="shared" si="0"/>
        <v/>
      </c>
      <c r="AL5" s="35" t="str">
        <f t="shared" si="0"/>
        <v/>
      </c>
      <c r="AM5" s="35" t="str">
        <f t="shared" si="0"/>
        <v/>
      </c>
    </row>
    <row r="6" spans="1:39" ht="14.25" customHeight="1" x14ac:dyDescent="0.3">
      <c r="A6" t="str">
        <f t="shared" si="1"/>
        <v>B&amp;H  2</v>
      </c>
      <c r="B6" s="3">
        <f t="shared" ref="B6:B33" si="5">+B5+1</f>
        <v>3</v>
      </c>
      <c r="C6" s="3">
        <v>57</v>
      </c>
      <c r="D6" s="27" t="s">
        <v>1131</v>
      </c>
      <c r="E6" s="1" t="str">
        <f>+VLOOKUP($C6,MasterData!$B$4:$K$1003,2,"false")</f>
        <v>George</v>
      </c>
      <c r="F6" s="1" t="str">
        <f>+VLOOKUP($C6,MasterData!$B$4:$K$1003,3,"false")</f>
        <v>Gilbert</v>
      </c>
      <c r="G6" s="1" t="str">
        <f>+VLOOKUP($C6,MasterData!$B$4:$K$1003,4,"false")</f>
        <v>B&amp;H</v>
      </c>
      <c r="H6" s="1" t="str">
        <f>+VLOOKUP($C6,MasterData!$B$4:$K$1003,5,"false")</f>
        <v>U13</v>
      </c>
      <c r="I6" s="3" t="str">
        <f>+VLOOKUP($C6,MasterData!$B$4:$K$1003,6,"false")</f>
        <v>M</v>
      </c>
      <c r="J6" s="31" t="str">
        <f t="shared" si="2"/>
        <v>2</v>
      </c>
      <c r="K6" s="1" t="str">
        <f t="shared" si="3"/>
        <v>B&amp;H  2</v>
      </c>
      <c r="M6">
        <v>3</v>
      </c>
      <c r="N6" s="35">
        <f t="shared" si="4"/>
        <v>21</v>
      </c>
      <c r="O6" s="35">
        <f t="shared" si="0"/>
        <v>4</v>
      </c>
      <c r="P6" s="35" t="str">
        <f t="shared" si="0"/>
        <v/>
      </c>
      <c r="Q6" s="35" t="str">
        <f t="shared" si="0"/>
        <v/>
      </c>
      <c r="R6" s="35">
        <f t="shared" si="0"/>
        <v>18</v>
      </c>
      <c r="S6" s="35">
        <f t="shared" si="0"/>
        <v>28</v>
      </c>
      <c r="T6" s="35" t="str">
        <f t="shared" si="0"/>
        <v/>
      </c>
      <c r="U6" s="35" t="str">
        <f t="shared" si="0"/>
        <v/>
      </c>
      <c r="V6" s="35" t="str">
        <f t="shared" si="0"/>
        <v/>
      </c>
      <c r="W6" s="35" t="str">
        <f t="shared" si="0"/>
        <v/>
      </c>
      <c r="X6" s="35" t="str">
        <f t="shared" si="0"/>
        <v/>
      </c>
      <c r="Y6" s="35" t="str">
        <f t="shared" si="0"/>
        <v/>
      </c>
      <c r="Z6" s="35" t="str">
        <f t="shared" si="0"/>
        <v/>
      </c>
      <c r="AA6" s="35" t="str">
        <f t="shared" si="0"/>
        <v/>
      </c>
      <c r="AB6" s="35" t="str">
        <f t="shared" si="0"/>
        <v/>
      </c>
      <c r="AC6" s="35" t="str">
        <f t="shared" si="0"/>
        <v/>
      </c>
      <c r="AD6" s="35" t="str">
        <f t="shared" si="0"/>
        <v/>
      </c>
      <c r="AE6" s="35" t="str">
        <f t="shared" si="0"/>
        <v/>
      </c>
      <c r="AF6" s="35" t="str">
        <f t="shared" si="0"/>
        <v/>
      </c>
      <c r="AG6" s="35" t="str">
        <f t="shared" si="0"/>
        <v/>
      </c>
      <c r="AH6" s="35" t="str">
        <f t="shared" si="0"/>
        <v/>
      </c>
      <c r="AI6" s="35" t="str">
        <f t="shared" si="0"/>
        <v/>
      </c>
      <c r="AJ6" s="35" t="str">
        <f t="shared" si="0"/>
        <v/>
      </c>
      <c r="AK6" s="35" t="str">
        <f t="shared" si="0"/>
        <v/>
      </c>
      <c r="AL6" s="35" t="str">
        <f t="shared" si="0"/>
        <v/>
      </c>
      <c r="AM6" s="35" t="str">
        <f t="shared" si="0"/>
        <v/>
      </c>
    </row>
    <row r="7" spans="1:39" ht="14.25" customHeight="1" x14ac:dyDescent="0.3">
      <c r="A7" t="str">
        <f t="shared" si="1"/>
        <v>B&amp;H  3</v>
      </c>
      <c r="B7" s="3">
        <f t="shared" si="5"/>
        <v>4</v>
      </c>
      <c r="C7" s="3">
        <v>60</v>
      </c>
      <c r="D7" s="27" t="s">
        <v>1132</v>
      </c>
      <c r="E7" s="1" t="str">
        <f>+VLOOKUP($C7,MasterData!$B$4:$K$1003,2,"false")</f>
        <v>Oliver</v>
      </c>
      <c r="F7" s="1" t="str">
        <f>+VLOOKUP($C7,MasterData!$B$4:$K$1003,3,"false")</f>
        <v>Goodman</v>
      </c>
      <c r="G7" s="1" t="str">
        <f>+VLOOKUP($C7,MasterData!$B$4:$K$1003,4,"false")</f>
        <v>B&amp;H</v>
      </c>
      <c r="H7" s="1" t="str">
        <f>+VLOOKUP($C7,MasterData!$B$4:$K$1003,5,"false")</f>
        <v>U13</v>
      </c>
      <c r="I7" s="3" t="str">
        <f>+VLOOKUP($C7,MasterData!$B$4:$K$1003,6,"false")</f>
        <v>M</v>
      </c>
      <c r="J7" s="31" t="str">
        <f t="shared" si="2"/>
        <v>3</v>
      </c>
      <c r="K7" s="1" t="str">
        <f t="shared" si="3"/>
        <v>B&amp;H  3</v>
      </c>
      <c r="N7" s="35" t="str">
        <f t="shared" si="4"/>
        <v/>
      </c>
      <c r="O7" s="35" t="str">
        <f t="shared" si="0"/>
        <v/>
      </c>
      <c r="P7" s="35" t="str">
        <f t="shared" si="0"/>
        <v/>
      </c>
      <c r="Q7" s="35" t="str">
        <f t="shared" si="0"/>
        <v/>
      </c>
      <c r="R7" s="35" t="str">
        <f t="shared" si="0"/>
        <v/>
      </c>
      <c r="S7" s="35" t="str">
        <f t="shared" si="0"/>
        <v/>
      </c>
      <c r="T7" s="35" t="str">
        <f t="shared" si="0"/>
        <v/>
      </c>
      <c r="U7" s="35" t="str">
        <f t="shared" si="0"/>
        <v/>
      </c>
      <c r="V7" s="35" t="str">
        <f t="shared" si="0"/>
        <v/>
      </c>
      <c r="W7" s="35" t="str">
        <f t="shared" si="0"/>
        <v/>
      </c>
      <c r="X7" s="35" t="str">
        <f t="shared" si="0"/>
        <v/>
      </c>
      <c r="Y7" s="35" t="str">
        <f t="shared" si="0"/>
        <v/>
      </c>
      <c r="Z7" s="35" t="str">
        <f t="shared" si="0"/>
        <v/>
      </c>
      <c r="AA7" s="35" t="str">
        <f t="shared" si="0"/>
        <v/>
      </c>
      <c r="AB7" s="35" t="str">
        <f t="shared" si="0"/>
        <v/>
      </c>
      <c r="AC7" s="35" t="str">
        <f t="shared" si="0"/>
        <v/>
      </c>
      <c r="AD7" s="35" t="str">
        <f t="shared" si="0"/>
        <v/>
      </c>
      <c r="AE7" s="35" t="str">
        <f t="shared" si="0"/>
        <v/>
      </c>
      <c r="AF7" s="35" t="str">
        <f t="shared" si="0"/>
        <v/>
      </c>
      <c r="AG7" s="35" t="str">
        <f t="shared" si="0"/>
        <v/>
      </c>
      <c r="AH7" s="35" t="str">
        <f t="shared" si="0"/>
        <v/>
      </c>
      <c r="AI7" s="35" t="str">
        <f t="shared" si="0"/>
        <v/>
      </c>
      <c r="AJ7" s="35" t="str">
        <f t="shared" si="0"/>
        <v/>
      </c>
      <c r="AK7" s="35" t="str">
        <f t="shared" si="0"/>
        <v/>
      </c>
      <c r="AL7" s="35" t="str">
        <f t="shared" si="0"/>
        <v/>
      </c>
      <c r="AM7" s="35" t="str">
        <f t="shared" si="0"/>
        <v/>
      </c>
    </row>
    <row r="8" spans="1:39" ht="14.25" customHeight="1" x14ac:dyDescent="0.3">
      <c r="A8" t="str">
        <f t="shared" si="1"/>
        <v>LEW  1</v>
      </c>
      <c r="B8" s="3">
        <f t="shared" si="5"/>
        <v>5</v>
      </c>
      <c r="C8" s="3">
        <v>65</v>
      </c>
      <c r="D8" s="27" t="s">
        <v>1133</v>
      </c>
      <c r="E8" s="1" t="str">
        <f>+VLOOKUP($C8,MasterData!$B$4:$K$1003,2,"false")</f>
        <v>Michael</v>
      </c>
      <c r="F8" s="1" t="str">
        <f>+VLOOKUP($C8,MasterData!$B$4:$K$1003,3,"false")</f>
        <v>O'Connor</v>
      </c>
      <c r="G8" s="1" t="str">
        <f>+VLOOKUP($C8,MasterData!$B$4:$K$1003,4,"false")</f>
        <v>LEW</v>
      </c>
      <c r="H8" s="1" t="str">
        <f>+VLOOKUP($C8,MasterData!$B$4:$K$1003,5,"false")</f>
        <v>U13</v>
      </c>
      <c r="I8" s="3" t="str">
        <f>+VLOOKUP($C8,MasterData!$B$4:$K$1003,6,"false")</f>
        <v>M</v>
      </c>
      <c r="J8" s="31" t="str">
        <f t="shared" si="2"/>
        <v>1</v>
      </c>
      <c r="K8" s="1" t="str">
        <f t="shared" si="3"/>
        <v>LEW  1</v>
      </c>
      <c r="N8" s="35" t="str">
        <f t="shared" si="4"/>
        <v/>
      </c>
      <c r="O8" s="35" t="str">
        <f t="shared" si="0"/>
        <v/>
      </c>
      <c r="P8" s="35" t="str">
        <f t="shared" si="0"/>
        <v/>
      </c>
      <c r="Q8" s="35" t="str">
        <f t="shared" si="0"/>
        <v/>
      </c>
      <c r="R8" s="35" t="str">
        <f t="shared" si="0"/>
        <v/>
      </c>
      <c r="S8" s="35" t="str">
        <f t="shared" si="0"/>
        <v/>
      </c>
      <c r="T8" s="35" t="str">
        <f t="shared" si="0"/>
        <v/>
      </c>
      <c r="U8" s="35" t="str">
        <f t="shared" si="0"/>
        <v/>
      </c>
      <c r="V8" s="35" t="str">
        <f t="shared" si="0"/>
        <v/>
      </c>
      <c r="W8" s="35" t="str">
        <f t="shared" si="0"/>
        <v/>
      </c>
      <c r="X8" s="35" t="str">
        <f t="shared" si="0"/>
        <v/>
      </c>
      <c r="Y8" s="35" t="str">
        <f t="shared" si="0"/>
        <v/>
      </c>
      <c r="Z8" s="35" t="str">
        <f t="shared" si="0"/>
        <v/>
      </c>
      <c r="AA8" s="35" t="str">
        <f t="shared" si="0"/>
        <v/>
      </c>
      <c r="AB8" s="35" t="str">
        <f t="shared" si="0"/>
        <v/>
      </c>
      <c r="AC8" s="35" t="str">
        <f t="shared" si="0"/>
        <v/>
      </c>
      <c r="AD8" s="35" t="str">
        <f t="shared" si="0"/>
        <v/>
      </c>
      <c r="AE8" s="35" t="str">
        <f t="shared" si="0"/>
        <v/>
      </c>
      <c r="AF8" s="35" t="str">
        <f t="shared" si="0"/>
        <v/>
      </c>
      <c r="AG8" s="35" t="str">
        <f t="shared" si="0"/>
        <v/>
      </c>
      <c r="AH8" s="35" t="str">
        <f t="shared" si="0"/>
        <v/>
      </c>
      <c r="AI8" s="35" t="str">
        <f t="shared" si="0"/>
        <v/>
      </c>
      <c r="AJ8" s="35" t="str">
        <f t="shared" si="0"/>
        <v/>
      </c>
      <c r="AK8" s="35" t="str">
        <f t="shared" si="0"/>
        <v/>
      </c>
      <c r="AL8" s="35" t="str">
        <f t="shared" si="0"/>
        <v/>
      </c>
      <c r="AM8" s="35" t="str">
        <f t="shared" si="0"/>
        <v/>
      </c>
    </row>
    <row r="9" spans="1:39" ht="14.25" customHeight="1" x14ac:dyDescent="0.3">
      <c r="A9" t="str">
        <f t="shared" si="1"/>
        <v>BWT  1</v>
      </c>
      <c r="B9" s="3">
        <f t="shared" si="5"/>
        <v>6</v>
      </c>
      <c r="C9" s="3">
        <v>84</v>
      </c>
      <c r="D9" s="27" t="s">
        <v>1134</v>
      </c>
      <c r="E9" s="1" t="str">
        <f>+VLOOKUP($C9,MasterData!$B$4:$K$1003,2,"false")</f>
        <v>Max</v>
      </c>
      <c r="F9" s="1" t="str">
        <f>+VLOOKUP($C9,MasterData!$B$4:$K$1003,3,"false")</f>
        <v>Perry</v>
      </c>
      <c r="G9" s="1" t="str">
        <f>+VLOOKUP($C9,MasterData!$B$4:$K$1003,4,"false")</f>
        <v>BWT</v>
      </c>
      <c r="H9" s="1" t="str">
        <f>+VLOOKUP($C9,MasterData!$B$4:$K$1003,5,"false")</f>
        <v>U13</v>
      </c>
      <c r="I9" s="3" t="str">
        <f>+VLOOKUP($C9,MasterData!$B$4:$K$1003,6,"false")</f>
        <v>M</v>
      </c>
      <c r="J9" s="31" t="str">
        <f t="shared" si="2"/>
        <v>1</v>
      </c>
      <c r="K9" s="1" t="str">
        <f t="shared" si="3"/>
        <v>BWT  1</v>
      </c>
      <c r="N9" s="35" t="str">
        <f t="shared" si="4"/>
        <v/>
      </c>
      <c r="O9" s="35" t="str">
        <f t="shared" si="0"/>
        <v/>
      </c>
      <c r="P9" s="35" t="str">
        <f t="shared" si="0"/>
        <v/>
      </c>
      <c r="Q9" s="35" t="str">
        <f t="shared" si="0"/>
        <v/>
      </c>
      <c r="R9" s="35" t="str">
        <f t="shared" si="0"/>
        <v/>
      </c>
      <c r="S9" s="35" t="str">
        <f t="shared" si="0"/>
        <v/>
      </c>
      <c r="T9" s="35" t="str">
        <f t="shared" si="0"/>
        <v/>
      </c>
      <c r="U9" s="35" t="str">
        <f t="shared" si="0"/>
        <v/>
      </c>
      <c r="V9" s="35" t="str">
        <f t="shared" si="0"/>
        <v/>
      </c>
      <c r="W9" s="35" t="str">
        <f t="shared" si="0"/>
        <v/>
      </c>
      <c r="X9" s="35" t="str">
        <f t="shared" si="0"/>
        <v/>
      </c>
      <c r="Y9" s="35" t="str">
        <f t="shared" si="0"/>
        <v/>
      </c>
      <c r="Z9" s="35" t="str">
        <f t="shared" si="0"/>
        <v/>
      </c>
      <c r="AA9" s="35" t="str">
        <f t="shared" si="0"/>
        <v/>
      </c>
      <c r="AB9" s="35" t="str">
        <f t="shared" si="0"/>
        <v/>
      </c>
      <c r="AC9" s="35" t="str">
        <f t="shared" si="0"/>
        <v/>
      </c>
      <c r="AD9" s="35" t="str">
        <f t="shared" si="0"/>
        <v/>
      </c>
      <c r="AE9" s="35" t="str">
        <f t="shared" si="0"/>
        <v/>
      </c>
      <c r="AF9" s="35" t="str">
        <f t="shared" si="0"/>
        <v/>
      </c>
      <c r="AG9" s="35" t="str">
        <f t="shared" si="0"/>
        <v/>
      </c>
      <c r="AH9" s="35" t="str">
        <f t="shared" si="0"/>
        <v/>
      </c>
      <c r="AI9" s="35" t="str">
        <f t="shared" si="0"/>
        <v/>
      </c>
      <c r="AJ9" s="35" t="str">
        <f t="shared" si="0"/>
        <v/>
      </c>
      <c r="AK9" s="35" t="str">
        <f t="shared" si="0"/>
        <v/>
      </c>
      <c r="AL9" s="35" t="str">
        <f t="shared" si="0"/>
        <v/>
      </c>
      <c r="AM9" s="35" t="str">
        <f t="shared" si="0"/>
        <v/>
      </c>
    </row>
    <row r="10" spans="1:39" ht="14.25" customHeight="1" x14ac:dyDescent="0.3">
      <c r="A10" t="str">
        <f t="shared" si="1"/>
        <v>CHI  1</v>
      </c>
      <c r="B10" s="3">
        <f t="shared" si="5"/>
        <v>7</v>
      </c>
      <c r="C10" s="3">
        <v>94</v>
      </c>
      <c r="D10" s="27" t="s">
        <v>1135</v>
      </c>
      <c r="E10" s="1" t="str">
        <f>+VLOOKUP($C10,MasterData!$B$4:$K$1003,2,"false")</f>
        <v>Matthew</v>
      </c>
      <c r="F10" s="1" t="str">
        <f>+VLOOKUP($C10,MasterData!$B$4:$K$1003,3,"false")</f>
        <v>Mainwaring</v>
      </c>
      <c r="G10" s="1" t="str">
        <f>+VLOOKUP($C10,MasterData!$B$4:$K$1003,4,"false")</f>
        <v>CHI</v>
      </c>
      <c r="H10" s="1" t="str">
        <f>+VLOOKUP($C10,MasterData!$B$4:$K$1003,5,"false")</f>
        <v>U13</v>
      </c>
      <c r="I10" s="3" t="str">
        <f>+VLOOKUP($C10,MasterData!$B$4:$K$1003,6,"false")</f>
        <v>M</v>
      </c>
      <c r="J10" s="31" t="str">
        <f t="shared" si="2"/>
        <v>1</v>
      </c>
      <c r="K10" s="1" t="str">
        <f t="shared" si="3"/>
        <v>CHI  1</v>
      </c>
      <c r="M10" s="12" t="s">
        <v>565</v>
      </c>
      <c r="N10" s="36">
        <f>IF(N6="",1000,SUM(N4:N6))</f>
        <v>33</v>
      </c>
      <c r="O10" s="36">
        <f t="shared" ref="O10:AM10" si="6">IF(O6="",1000,SUM(O4:O6))</f>
        <v>9</v>
      </c>
      <c r="P10" s="36">
        <f t="shared" si="6"/>
        <v>1000</v>
      </c>
      <c r="Q10" s="36">
        <f t="shared" si="6"/>
        <v>1000</v>
      </c>
      <c r="R10" s="36">
        <f t="shared" si="6"/>
        <v>37</v>
      </c>
      <c r="S10" s="36">
        <f t="shared" si="6"/>
        <v>55</v>
      </c>
      <c r="T10" s="36">
        <f t="shared" si="6"/>
        <v>1000</v>
      </c>
      <c r="U10" s="36">
        <f t="shared" si="6"/>
        <v>1000</v>
      </c>
      <c r="V10" s="36">
        <f t="shared" si="6"/>
        <v>1000</v>
      </c>
      <c r="W10" s="36">
        <f t="shared" si="6"/>
        <v>1000</v>
      </c>
      <c r="X10" s="36">
        <f t="shared" si="6"/>
        <v>1000</v>
      </c>
      <c r="Y10" s="36">
        <f t="shared" si="6"/>
        <v>1000</v>
      </c>
      <c r="Z10" s="36">
        <f t="shared" si="6"/>
        <v>1000</v>
      </c>
      <c r="AA10" s="36">
        <f t="shared" si="6"/>
        <v>1000</v>
      </c>
      <c r="AB10" s="36">
        <f t="shared" si="6"/>
        <v>1000</v>
      </c>
      <c r="AC10" s="36">
        <f t="shared" si="6"/>
        <v>1000</v>
      </c>
      <c r="AD10" s="36">
        <f t="shared" si="6"/>
        <v>1000</v>
      </c>
      <c r="AE10" s="36">
        <f t="shared" si="6"/>
        <v>1000</v>
      </c>
      <c r="AF10" s="36">
        <f t="shared" si="6"/>
        <v>1000</v>
      </c>
      <c r="AG10" s="36">
        <f t="shared" si="6"/>
        <v>1000</v>
      </c>
      <c r="AH10" s="36">
        <f t="shared" si="6"/>
        <v>1000</v>
      </c>
      <c r="AI10" s="36">
        <f t="shared" si="6"/>
        <v>1000</v>
      </c>
      <c r="AJ10" s="36">
        <f t="shared" si="6"/>
        <v>1000</v>
      </c>
      <c r="AK10" s="36">
        <f t="shared" si="6"/>
        <v>1000</v>
      </c>
      <c r="AL10" s="36">
        <f t="shared" si="6"/>
        <v>1000</v>
      </c>
      <c r="AM10" s="36">
        <f t="shared" si="6"/>
        <v>1000</v>
      </c>
    </row>
    <row r="11" spans="1:39" ht="14.25" customHeight="1" x14ac:dyDescent="0.3">
      <c r="A11" t="str">
        <f t="shared" si="1"/>
        <v>CRA  1</v>
      </c>
      <c r="B11" s="3">
        <f t="shared" si="5"/>
        <v>8</v>
      </c>
      <c r="C11" s="3">
        <v>85</v>
      </c>
      <c r="D11" s="27" t="s">
        <v>1136</v>
      </c>
      <c r="E11" s="1" t="str">
        <f>+VLOOKUP($C11,MasterData!$B$4:$K$1003,2,"false")</f>
        <v>Joseph</v>
      </c>
      <c r="F11" s="1" t="str">
        <f>+VLOOKUP($C11,MasterData!$B$4:$K$1003,3,"false")</f>
        <v>Denslow</v>
      </c>
      <c r="G11" s="1" t="str">
        <f>+VLOOKUP($C11,MasterData!$B$4:$K$1003,4,"false")</f>
        <v>CRA</v>
      </c>
      <c r="H11" s="1" t="str">
        <f>+VLOOKUP($C11,MasterData!$B$4:$K$1003,5,"false")</f>
        <v>U13</v>
      </c>
      <c r="I11" s="3" t="str">
        <f>+VLOOKUP($C11,MasterData!$B$4:$K$1003,6,"false")</f>
        <v>M</v>
      </c>
      <c r="J11" s="31" t="str">
        <f t="shared" si="2"/>
        <v>1</v>
      </c>
      <c r="K11" s="1" t="str">
        <f t="shared" si="3"/>
        <v>CRA  1</v>
      </c>
      <c r="M11" s="12" t="s">
        <v>212</v>
      </c>
      <c r="N11" s="37">
        <f>RANK(N10,($N$10:$AM$10,$N$19:$AM$19,$N$28:$AM$28, $N$37:$AM$37),1)</f>
        <v>2</v>
      </c>
      <c r="O11" s="37">
        <f>RANK(O10,($N$10:$AM$10,$N$19:$AM$19,$N$28:$AM$28, $N$37:$AM$37),1)</f>
        <v>1</v>
      </c>
      <c r="P11" s="37">
        <f>RANK(P10,($N$10:$AM$10,$N$19:$AM$19,$N$28:$AM$28, $N$37:$AM$37),1)</f>
        <v>6</v>
      </c>
      <c r="Q11" s="37">
        <f>RANK(Q10,($N$10:$AM$10,$N$19:$AM$19,$N$28:$AM$28, $N$37:$AM$37),1)</f>
        <v>6</v>
      </c>
      <c r="R11" s="37">
        <f>RANK(R10,($N$10:$AM$10,$N$19:$AM$19,$N$28:$AM$28, $N$37:$AM$37),1)</f>
        <v>3</v>
      </c>
      <c r="S11" s="37">
        <f>RANK(S10,($N$10:$AM$10,$N$19:$AM$19,$N$28:$AM$28, $N$37:$AM$37),1)</f>
        <v>5</v>
      </c>
      <c r="T11" s="37">
        <f>RANK(T10,($N$10:$AM$10,$N$19:$AM$19,$N$28:$AM$28, $N$37:$AM$37),1)</f>
        <v>6</v>
      </c>
      <c r="U11" s="37">
        <f>RANK(U10,($N$10:$AM$10,$N$19:$AM$19,$N$28:$AM$28, $N$37:$AM$37),1)</f>
        <v>6</v>
      </c>
      <c r="V11" s="37">
        <f>RANK(V10,($N$10:$AM$10,$N$19:$AM$19,$N$28:$AM$28, $N$37:$AM$37),1)</f>
        <v>6</v>
      </c>
      <c r="W11" s="37">
        <f>RANK(W10,($N$10:$AM$10,$N$19:$AM$19,$N$28:$AM$28, $N$37:$AM$37),1)</f>
        <v>6</v>
      </c>
      <c r="X11" s="37">
        <f>RANK(X10,($N$10:$AM$10,$N$19:$AM$19,$N$28:$AM$28, $N$37:$AM$37),1)</f>
        <v>6</v>
      </c>
      <c r="Y11" s="37">
        <f>RANK(Y10,($N$10:$AM$10,$N$19:$AM$19,$N$28:$AM$28, $N$37:$AM$37),1)</f>
        <v>6</v>
      </c>
      <c r="Z11" s="37">
        <f>RANK(Z10,($N$10:$AM$10,$N$19:$AM$19,$N$28:$AM$28, $N$37:$AM$37),1)</f>
        <v>6</v>
      </c>
      <c r="AA11" s="37">
        <f>RANK(AA10,($N$10:$AM$10,$N$19:$AM$19,$N$28:$AM$28, $N$37:$AM$37),1)</f>
        <v>6</v>
      </c>
      <c r="AB11" s="37">
        <f>RANK(AB10,($N$10:$AM$10,$N$19:$AM$19,$N$28:$AM$28, $N$37:$AM$37),1)</f>
        <v>6</v>
      </c>
      <c r="AC11" s="37">
        <f>RANK(AC10,($N$10:$AM$10,$N$19:$AM$19,$N$28:$AM$28, $N$37:$AM$37),1)</f>
        <v>6</v>
      </c>
      <c r="AD11" s="37">
        <f>RANK(AD10,($N$10:$AM$10,$N$19:$AM$19,$N$28:$AM$28, $N$37:$AM$37),1)</f>
        <v>6</v>
      </c>
      <c r="AE11" s="37">
        <f>RANK(AE10,($N$10:$AM$10,$N$19:$AM$19,$N$28:$AM$28, $N$37:$AM$37),1)</f>
        <v>6</v>
      </c>
      <c r="AF11" s="37">
        <f>RANK(AF10,($N$10:$AM$10,$N$19:$AM$19,$N$28:$AM$28, $N$37:$AM$37),1)</f>
        <v>6</v>
      </c>
      <c r="AG11" s="37">
        <f>RANK(AG10,($N$10:$AM$10,$N$19:$AM$19,$N$28:$AM$28, $N$37:$AM$37),1)</f>
        <v>6</v>
      </c>
      <c r="AH11" s="37">
        <f>RANK(AH10,($N$10:$AM$10,$N$19:$AM$19,$N$28:$AM$28, $N$37:$AM$37),1)</f>
        <v>6</v>
      </c>
      <c r="AI11" s="37">
        <f>RANK(AI10,($N$10:$AM$10,$N$19:$AM$19,$N$28:$AM$28, $N$37:$AM$37),1)</f>
        <v>6</v>
      </c>
      <c r="AJ11" s="37">
        <f>RANK(AJ10,($N$10:$AM$10,$N$19:$AM$19,$N$28:$AM$28, $N$37:$AM$37),1)</f>
        <v>6</v>
      </c>
      <c r="AK11" s="37">
        <f>RANK(AK10,($N$10:$AM$10,$N$19:$AM$19,$N$28:$AM$28, $N$37:$AM$37),1)</f>
        <v>6</v>
      </c>
      <c r="AL11" s="37">
        <f>RANK(AL10,($N$10:$AM$10,$N$19:$AM$19,$N$28:$AM$28, $N$37:$AM$37),1)</f>
        <v>6</v>
      </c>
      <c r="AM11" s="37">
        <f>RANK(AM10,($N$10:$AM$10,$N$19:$AM$19,$N$28:$AM$28, $N$37:$AM$37),1)</f>
        <v>6</v>
      </c>
    </row>
    <row r="12" spans="1:39" ht="14.25" customHeight="1" x14ac:dyDescent="0.3">
      <c r="A12" t="str">
        <f t="shared" si="1"/>
        <v>B&amp;H  4</v>
      </c>
      <c r="B12" s="3">
        <f t="shared" si="5"/>
        <v>9</v>
      </c>
      <c r="C12" s="3">
        <v>55</v>
      </c>
      <c r="D12" s="27" t="s">
        <v>1137</v>
      </c>
      <c r="E12" s="1" t="str">
        <f>+VLOOKUP($C12,MasterData!$B$4:$K$1003,2,"false")</f>
        <v>Alex</v>
      </c>
      <c r="F12" s="1" t="str">
        <f>+VLOOKUP($C12,MasterData!$B$4:$K$1003,3,"false")</f>
        <v>Roberts</v>
      </c>
      <c r="G12" s="1" t="str">
        <f>+VLOOKUP($C12,MasterData!$B$4:$K$1003,4,"false")</f>
        <v>B&amp;H</v>
      </c>
      <c r="H12" s="1" t="str">
        <f>+VLOOKUP($C12,MasterData!$B$4:$K$1003,5,"false")</f>
        <v>U13</v>
      </c>
      <c r="I12" s="3" t="str">
        <f>+VLOOKUP($C12,MasterData!$B$4:$K$1003,6,"false")</f>
        <v>M</v>
      </c>
      <c r="J12" s="31" t="str">
        <f t="shared" si="2"/>
        <v>4</v>
      </c>
      <c r="K12" s="1" t="str">
        <f t="shared" si="3"/>
        <v>B&amp;H  4</v>
      </c>
    </row>
    <row r="13" spans="1:39" ht="14.25" customHeight="1" x14ac:dyDescent="0.3">
      <c r="A13" t="str">
        <f t="shared" si="1"/>
        <v>PHX  1</v>
      </c>
      <c r="B13" s="3">
        <f t="shared" si="5"/>
        <v>10</v>
      </c>
      <c r="C13" s="3">
        <v>67</v>
      </c>
      <c r="D13" s="27" t="s">
        <v>1138</v>
      </c>
      <c r="E13" s="1" t="str">
        <f>+VLOOKUP($C13,MasterData!$B$4:$K$1003,2,"false")</f>
        <v>Louie</v>
      </c>
      <c r="F13" s="1" t="str">
        <f>+VLOOKUP($C13,MasterData!$B$4:$K$1003,3,"false")</f>
        <v>Pegley</v>
      </c>
      <c r="G13" s="1" t="str">
        <f>+VLOOKUP($C13,MasterData!$B$4:$K$1003,4,"false")</f>
        <v>PHX</v>
      </c>
      <c r="H13" s="1" t="str">
        <f>+VLOOKUP($C13,MasterData!$B$4:$K$1003,5,"false")</f>
        <v>U13</v>
      </c>
      <c r="I13" s="3" t="str">
        <f>+VLOOKUP($C13,MasterData!$B$4:$K$1003,6,"false")</f>
        <v>M</v>
      </c>
      <c r="J13" s="31" t="str">
        <f t="shared" si="2"/>
        <v>1</v>
      </c>
      <c r="K13" s="1" t="str">
        <f t="shared" si="3"/>
        <v>PHX  1</v>
      </c>
      <c r="M13">
        <v>4</v>
      </c>
      <c r="N13" s="35">
        <f>+IF(ISNA(VLOOKUP(N$3&amp;"  "&amp;$M13,$A$3:$I$110,2,0)),"",VLOOKUP(N$3&amp;"  "&amp;$M13,$A$3:$I$110,2,0))</f>
        <v>25</v>
      </c>
      <c r="O13" s="35">
        <f t="shared" ref="O13:AD18" si="7">+IF(ISNA(VLOOKUP(O$3&amp;"  "&amp;$M13,$A$3:$I$110,2,0)),"",VLOOKUP(O$3&amp;"  "&amp;$M13,$A$3:$I$110,2,0))</f>
        <v>9</v>
      </c>
      <c r="P13" s="35" t="str">
        <f t="shared" si="7"/>
        <v/>
      </c>
      <c r="Q13" s="35" t="str">
        <f t="shared" si="7"/>
        <v/>
      </c>
      <c r="R13" s="35" t="str">
        <f t="shared" si="7"/>
        <v/>
      </c>
      <c r="S13" s="35" t="str">
        <f t="shared" si="7"/>
        <v/>
      </c>
      <c r="T13" s="35" t="str">
        <f t="shared" si="7"/>
        <v/>
      </c>
      <c r="U13" s="35" t="str">
        <f t="shared" si="7"/>
        <v/>
      </c>
      <c r="V13" s="35" t="str">
        <f t="shared" si="7"/>
        <v/>
      </c>
      <c r="W13" s="35" t="str">
        <f t="shared" si="7"/>
        <v/>
      </c>
      <c r="X13" s="35" t="str">
        <f t="shared" si="7"/>
        <v/>
      </c>
      <c r="Y13" s="35" t="str">
        <f t="shared" si="7"/>
        <v/>
      </c>
      <c r="Z13" s="35" t="str">
        <f t="shared" si="7"/>
        <v/>
      </c>
      <c r="AA13" s="35" t="str">
        <f t="shared" si="7"/>
        <v/>
      </c>
      <c r="AB13" s="35" t="str">
        <f t="shared" si="7"/>
        <v/>
      </c>
      <c r="AC13" s="35" t="str">
        <f t="shared" si="7"/>
        <v/>
      </c>
      <c r="AD13" s="35" t="str">
        <f t="shared" si="7"/>
        <v/>
      </c>
      <c r="AE13" s="35" t="str">
        <f t="shared" ref="AE13:AM18" si="8">+IF(ISNA(VLOOKUP(AE$3&amp;"  "&amp;$M13,$A$3:$I$110,2,0)),"",VLOOKUP(AE$3&amp;"  "&amp;$M13,$A$3:$I$110,2,0))</f>
        <v/>
      </c>
      <c r="AF13" s="35" t="str">
        <f t="shared" si="8"/>
        <v/>
      </c>
      <c r="AG13" s="35" t="str">
        <f t="shared" si="8"/>
        <v/>
      </c>
      <c r="AH13" s="35" t="str">
        <f t="shared" si="8"/>
        <v/>
      </c>
      <c r="AI13" s="35" t="str">
        <f t="shared" si="8"/>
        <v/>
      </c>
      <c r="AJ13" s="35" t="str">
        <f t="shared" si="8"/>
        <v/>
      </c>
      <c r="AK13" s="35" t="str">
        <f t="shared" si="8"/>
        <v/>
      </c>
      <c r="AL13" s="35" t="str">
        <f t="shared" si="8"/>
        <v/>
      </c>
      <c r="AM13" s="35" t="str">
        <f t="shared" si="8"/>
        <v/>
      </c>
    </row>
    <row r="14" spans="1:39" ht="14.25" customHeight="1" x14ac:dyDescent="0.3">
      <c r="A14" t="str">
        <f t="shared" si="1"/>
        <v>EAS  2</v>
      </c>
      <c r="B14" s="3">
        <f t="shared" si="5"/>
        <v>11</v>
      </c>
      <c r="C14" s="3">
        <v>87</v>
      </c>
      <c r="D14" s="27" t="s">
        <v>1139</v>
      </c>
      <c r="E14" s="1" t="str">
        <f>+VLOOKUP($C14,MasterData!$B$4:$K$1003,2,"false")</f>
        <v>Ben</v>
      </c>
      <c r="F14" s="1" t="str">
        <f>+VLOOKUP($C14,MasterData!$B$4:$K$1003,3,"false")</f>
        <v>Wright</v>
      </c>
      <c r="G14" s="1" t="str">
        <f>+VLOOKUP($C14,MasterData!$B$4:$K$1003,4,"false")</f>
        <v>EAS</v>
      </c>
      <c r="H14" s="1" t="str">
        <f>+VLOOKUP($C14,MasterData!$B$4:$K$1003,5,"false")</f>
        <v>U13</v>
      </c>
      <c r="I14" s="3" t="str">
        <f>+VLOOKUP($C14,MasterData!$B$4:$K$1003,6,"false")</f>
        <v>M</v>
      </c>
      <c r="J14" s="31" t="str">
        <f t="shared" si="2"/>
        <v>2</v>
      </c>
      <c r="K14" s="1" t="str">
        <f t="shared" si="3"/>
        <v>EAS  2</v>
      </c>
      <c r="M14">
        <v>5</v>
      </c>
      <c r="N14" s="35" t="str">
        <f t="shared" ref="N14:N18" si="9">+IF(ISNA(VLOOKUP(N$3&amp;"  "&amp;$M14,$A$3:$I$110,2,0)),"",VLOOKUP(N$3&amp;"  "&amp;$M14,$A$3:$I$110,2,0))</f>
        <v/>
      </c>
      <c r="O14" s="35">
        <f t="shared" si="7"/>
        <v>13</v>
      </c>
      <c r="P14" s="35" t="str">
        <f t="shared" si="7"/>
        <v/>
      </c>
      <c r="Q14" s="35" t="str">
        <f t="shared" si="7"/>
        <v/>
      </c>
      <c r="R14" s="35" t="str">
        <f t="shared" si="7"/>
        <v/>
      </c>
      <c r="S14" s="35" t="str">
        <f t="shared" si="7"/>
        <v/>
      </c>
      <c r="T14" s="35" t="str">
        <f t="shared" si="7"/>
        <v/>
      </c>
      <c r="U14" s="35" t="str">
        <f t="shared" si="7"/>
        <v/>
      </c>
      <c r="V14" s="35" t="str">
        <f t="shared" si="7"/>
        <v/>
      </c>
      <c r="W14" s="35" t="str">
        <f t="shared" si="7"/>
        <v/>
      </c>
      <c r="X14" s="35" t="str">
        <f t="shared" si="7"/>
        <v/>
      </c>
      <c r="Y14" s="35" t="str">
        <f t="shared" si="7"/>
        <v/>
      </c>
      <c r="Z14" s="35" t="str">
        <f t="shared" si="7"/>
        <v/>
      </c>
      <c r="AA14" s="35" t="str">
        <f t="shared" si="7"/>
        <v/>
      </c>
      <c r="AB14" s="35" t="str">
        <f t="shared" si="7"/>
        <v/>
      </c>
      <c r="AC14" s="35" t="str">
        <f t="shared" si="7"/>
        <v/>
      </c>
      <c r="AD14" s="35" t="str">
        <f t="shared" si="7"/>
        <v/>
      </c>
      <c r="AE14" s="35" t="str">
        <f t="shared" si="8"/>
        <v/>
      </c>
      <c r="AF14" s="35" t="str">
        <f t="shared" si="8"/>
        <v/>
      </c>
      <c r="AG14" s="35" t="str">
        <f t="shared" si="8"/>
        <v/>
      </c>
      <c r="AH14" s="35" t="str">
        <f t="shared" si="8"/>
        <v/>
      </c>
      <c r="AI14" s="35" t="str">
        <f t="shared" si="8"/>
        <v/>
      </c>
      <c r="AJ14" s="35" t="str">
        <f t="shared" si="8"/>
        <v/>
      </c>
      <c r="AK14" s="35" t="str">
        <f t="shared" si="8"/>
        <v/>
      </c>
      <c r="AL14" s="35" t="str">
        <f t="shared" si="8"/>
        <v/>
      </c>
      <c r="AM14" s="35" t="str">
        <f t="shared" si="8"/>
        <v/>
      </c>
    </row>
    <row r="15" spans="1:39" ht="14.25" customHeight="1" x14ac:dyDescent="0.3">
      <c r="A15" t="str">
        <f t="shared" si="1"/>
        <v>CHI  2</v>
      </c>
      <c r="B15" s="3">
        <f t="shared" si="5"/>
        <v>12</v>
      </c>
      <c r="C15" s="3">
        <v>93</v>
      </c>
      <c r="D15" s="27" t="s">
        <v>1140</v>
      </c>
      <c r="E15" s="1" t="str">
        <f>+VLOOKUP($C15,MasterData!$B$4:$K$1003,2,"false")</f>
        <v>Stanley</v>
      </c>
      <c r="F15" s="1" t="str">
        <f>+VLOOKUP($C15,MasterData!$B$4:$K$1003,3,"false")</f>
        <v>Wilkes</v>
      </c>
      <c r="G15" s="1" t="str">
        <f>+VLOOKUP($C15,MasterData!$B$4:$K$1003,4,"false")</f>
        <v>CHI</v>
      </c>
      <c r="H15" s="1" t="str">
        <f>+VLOOKUP($C15,MasterData!$B$4:$K$1003,5,"false")</f>
        <v>U13</v>
      </c>
      <c r="I15" s="3" t="str">
        <f>+VLOOKUP($C15,MasterData!$B$4:$K$1003,6,"false")</f>
        <v>M</v>
      </c>
      <c r="J15" s="31" t="str">
        <f t="shared" si="2"/>
        <v>2</v>
      </c>
      <c r="K15" s="1" t="str">
        <f t="shared" si="3"/>
        <v>CHI  2</v>
      </c>
      <c r="M15">
        <v>6</v>
      </c>
      <c r="N15" s="35" t="str">
        <f t="shared" si="9"/>
        <v/>
      </c>
      <c r="O15" s="35">
        <f t="shared" si="7"/>
        <v>16</v>
      </c>
      <c r="P15" s="35" t="str">
        <f t="shared" si="7"/>
        <v/>
      </c>
      <c r="Q15" s="35" t="str">
        <f t="shared" si="7"/>
        <v/>
      </c>
      <c r="R15" s="35" t="str">
        <f t="shared" si="7"/>
        <v/>
      </c>
      <c r="S15" s="35" t="str">
        <f t="shared" si="7"/>
        <v/>
      </c>
      <c r="T15" s="35" t="str">
        <f t="shared" si="7"/>
        <v/>
      </c>
      <c r="U15" s="35" t="str">
        <f t="shared" si="7"/>
        <v/>
      </c>
      <c r="V15" s="35" t="str">
        <f t="shared" si="7"/>
        <v/>
      </c>
      <c r="W15" s="35" t="str">
        <f t="shared" si="7"/>
        <v/>
      </c>
      <c r="X15" s="35" t="str">
        <f t="shared" si="7"/>
        <v/>
      </c>
      <c r="Y15" s="35" t="str">
        <f t="shared" si="7"/>
        <v/>
      </c>
      <c r="Z15" s="35" t="str">
        <f t="shared" si="7"/>
        <v/>
      </c>
      <c r="AA15" s="35" t="str">
        <f t="shared" si="7"/>
        <v/>
      </c>
      <c r="AB15" s="35" t="str">
        <f t="shared" si="7"/>
        <v/>
      </c>
      <c r="AC15" s="35" t="str">
        <f t="shared" si="7"/>
        <v/>
      </c>
      <c r="AD15" s="35" t="str">
        <f t="shared" si="7"/>
        <v/>
      </c>
      <c r="AE15" s="35" t="str">
        <f t="shared" si="8"/>
        <v/>
      </c>
      <c r="AF15" s="35" t="str">
        <f t="shared" si="8"/>
        <v/>
      </c>
      <c r="AG15" s="35" t="str">
        <f t="shared" si="8"/>
        <v/>
      </c>
      <c r="AH15" s="35" t="str">
        <f t="shared" si="8"/>
        <v/>
      </c>
      <c r="AI15" s="35" t="str">
        <f t="shared" si="8"/>
        <v/>
      </c>
      <c r="AJ15" s="35" t="str">
        <f t="shared" si="8"/>
        <v/>
      </c>
      <c r="AK15" s="35" t="str">
        <f t="shared" si="8"/>
        <v/>
      </c>
      <c r="AL15" s="35" t="str">
        <f t="shared" si="8"/>
        <v/>
      </c>
      <c r="AM15" s="35" t="str">
        <f t="shared" si="8"/>
        <v/>
      </c>
    </row>
    <row r="16" spans="1:39" ht="14.25" customHeight="1" x14ac:dyDescent="0.3">
      <c r="A16" t="str">
        <f t="shared" si="1"/>
        <v>B&amp;H  5</v>
      </c>
      <c r="B16" s="3">
        <f t="shared" si="5"/>
        <v>13</v>
      </c>
      <c r="C16" s="3">
        <v>92</v>
      </c>
      <c r="D16" s="27" t="s">
        <v>1141</v>
      </c>
      <c r="E16" s="1" t="str">
        <f>+VLOOKUP($C16,MasterData!$B$4:$K$1003,2,"false")</f>
        <v>Sammy</v>
      </c>
      <c r="F16" s="1" t="str">
        <f>+VLOOKUP($C16,MasterData!$B$4:$K$1003,3,"false")</f>
        <v>Harkin</v>
      </c>
      <c r="G16" s="1" t="str">
        <f>+VLOOKUP($C16,MasterData!$B$4:$K$1003,4,"false")</f>
        <v>B&amp;H</v>
      </c>
      <c r="H16" s="1" t="str">
        <f>+VLOOKUP($C16,MasterData!$B$4:$K$1003,5,"false")</f>
        <v>U13</v>
      </c>
      <c r="I16" s="3" t="str">
        <f>+VLOOKUP($C16,MasterData!$B$4:$K$1003,6,"false")</f>
        <v>M</v>
      </c>
      <c r="J16" s="31" t="str">
        <f t="shared" si="2"/>
        <v>5</v>
      </c>
      <c r="K16" s="1" t="str">
        <f t="shared" si="3"/>
        <v>B&amp;H  5</v>
      </c>
      <c r="N16" s="35" t="str">
        <f t="shared" si="9"/>
        <v/>
      </c>
      <c r="O16" s="35" t="str">
        <f t="shared" si="7"/>
        <v/>
      </c>
      <c r="P16" s="35" t="str">
        <f t="shared" si="7"/>
        <v/>
      </c>
      <c r="Q16" s="35" t="str">
        <f t="shared" si="7"/>
        <v/>
      </c>
      <c r="R16" s="35" t="str">
        <f t="shared" si="7"/>
        <v/>
      </c>
      <c r="S16" s="35" t="str">
        <f t="shared" si="7"/>
        <v/>
      </c>
      <c r="T16" s="35" t="str">
        <f t="shared" si="7"/>
        <v/>
      </c>
      <c r="U16" s="35" t="str">
        <f t="shared" si="7"/>
        <v/>
      </c>
      <c r="V16" s="35" t="str">
        <f t="shared" si="7"/>
        <v/>
      </c>
      <c r="W16" s="35" t="str">
        <f t="shared" si="7"/>
        <v/>
      </c>
      <c r="X16" s="35" t="str">
        <f t="shared" si="7"/>
        <v/>
      </c>
      <c r="Y16" s="35" t="str">
        <f t="shared" si="7"/>
        <v/>
      </c>
      <c r="Z16" s="35" t="str">
        <f t="shared" si="7"/>
        <v/>
      </c>
      <c r="AA16" s="35" t="str">
        <f t="shared" si="7"/>
        <v/>
      </c>
      <c r="AB16" s="35" t="str">
        <f t="shared" si="7"/>
        <v/>
      </c>
      <c r="AC16" s="35" t="str">
        <f t="shared" si="7"/>
        <v/>
      </c>
      <c r="AD16" s="35" t="str">
        <f t="shared" si="7"/>
        <v/>
      </c>
      <c r="AE16" s="35" t="str">
        <f t="shared" si="8"/>
        <v/>
      </c>
      <c r="AF16" s="35" t="str">
        <f t="shared" si="8"/>
        <v/>
      </c>
      <c r="AG16" s="35" t="str">
        <f t="shared" si="8"/>
        <v/>
      </c>
      <c r="AH16" s="35" t="str">
        <f t="shared" si="8"/>
        <v/>
      </c>
      <c r="AI16" s="35" t="str">
        <f t="shared" si="8"/>
        <v/>
      </c>
      <c r="AJ16" s="35" t="str">
        <f t="shared" si="8"/>
        <v/>
      </c>
      <c r="AK16" s="35" t="str">
        <f t="shared" si="8"/>
        <v/>
      </c>
      <c r="AL16" s="35" t="str">
        <f t="shared" si="8"/>
        <v/>
      </c>
      <c r="AM16" s="35" t="str">
        <f t="shared" si="8"/>
        <v/>
      </c>
    </row>
    <row r="17" spans="1:39" ht="14.25" customHeight="1" x14ac:dyDescent="0.3">
      <c r="A17" t="str">
        <f t="shared" si="1"/>
        <v>EGD  1</v>
      </c>
      <c r="B17" s="3">
        <f t="shared" si="5"/>
        <v>14</v>
      </c>
      <c r="C17" s="3">
        <v>77</v>
      </c>
      <c r="D17" s="27" t="s">
        <v>1142</v>
      </c>
      <c r="E17" s="1" t="str">
        <f>+VLOOKUP($C17,MasterData!$B$4:$K$1003,2,"false")</f>
        <v>Oliver</v>
      </c>
      <c r="F17" s="1" t="str">
        <f>+VLOOKUP($C17,MasterData!$B$4:$K$1003,3,"false")</f>
        <v>Maranzano</v>
      </c>
      <c r="G17" s="1" t="str">
        <f>+VLOOKUP($C17,MasterData!$B$4:$K$1003,4,"false")</f>
        <v>EGD</v>
      </c>
      <c r="H17" s="1" t="str">
        <f>+VLOOKUP($C17,MasterData!$B$4:$K$1003,5,"false")</f>
        <v>U13</v>
      </c>
      <c r="I17" s="3" t="str">
        <f>+VLOOKUP($C17,MasterData!$B$4:$K$1003,6,"false")</f>
        <v>M</v>
      </c>
      <c r="J17" s="31" t="str">
        <f t="shared" si="2"/>
        <v>1</v>
      </c>
      <c r="K17" s="1" t="str">
        <f t="shared" si="3"/>
        <v>EGD  1</v>
      </c>
      <c r="N17" s="35" t="str">
        <f t="shared" si="9"/>
        <v/>
      </c>
      <c r="O17" s="35" t="str">
        <f t="shared" si="7"/>
        <v/>
      </c>
      <c r="P17" s="35" t="str">
        <f t="shared" si="7"/>
        <v/>
      </c>
      <c r="Q17" s="35" t="str">
        <f t="shared" si="7"/>
        <v/>
      </c>
      <c r="R17" s="35" t="str">
        <f t="shared" si="7"/>
        <v/>
      </c>
      <c r="S17" s="35" t="str">
        <f t="shared" si="7"/>
        <v/>
      </c>
      <c r="T17" s="35" t="str">
        <f t="shared" si="7"/>
        <v/>
      </c>
      <c r="U17" s="35" t="str">
        <f t="shared" si="7"/>
        <v/>
      </c>
      <c r="V17" s="35" t="str">
        <f t="shared" si="7"/>
        <v/>
      </c>
      <c r="W17" s="35" t="str">
        <f t="shared" si="7"/>
        <v/>
      </c>
      <c r="X17" s="35" t="str">
        <f t="shared" si="7"/>
        <v/>
      </c>
      <c r="Y17" s="35" t="str">
        <f t="shared" si="7"/>
        <v/>
      </c>
      <c r="Z17" s="35" t="str">
        <f t="shared" si="7"/>
        <v/>
      </c>
      <c r="AA17" s="35" t="str">
        <f t="shared" si="7"/>
        <v/>
      </c>
      <c r="AB17" s="35" t="str">
        <f t="shared" si="7"/>
        <v/>
      </c>
      <c r="AC17" s="35" t="str">
        <f t="shared" si="7"/>
        <v/>
      </c>
      <c r="AD17" s="35" t="str">
        <f t="shared" si="7"/>
        <v/>
      </c>
      <c r="AE17" s="35" t="str">
        <f t="shared" si="8"/>
        <v/>
      </c>
      <c r="AF17" s="35" t="str">
        <f t="shared" si="8"/>
        <v/>
      </c>
      <c r="AG17" s="35" t="str">
        <f t="shared" si="8"/>
        <v/>
      </c>
      <c r="AH17" s="35" t="str">
        <f t="shared" si="8"/>
        <v/>
      </c>
      <c r="AI17" s="35" t="str">
        <f t="shared" si="8"/>
        <v/>
      </c>
      <c r="AJ17" s="35" t="str">
        <f t="shared" si="8"/>
        <v/>
      </c>
      <c r="AK17" s="35" t="str">
        <f t="shared" si="8"/>
        <v/>
      </c>
      <c r="AL17" s="35" t="str">
        <f t="shared" si="8"/>
        <v/>
      </c>
      <c r="AM17" s="35" t="str">
        <f t="shared" si="8"/>
        <v/>
      </c>
    </row>
    <row r="18" spans="1:39" ht="14.25" customHeight="1" x14ac:dyDescent="0.3">
      <c r="A18" t="str">
        <f t="shared" si="1"/>
        <v>WDH  1</v>
      </c>
      <c r="B18" s="3">
        <f t="shared" si="5"/>
        <v>15</v>
      </c>
      <c r="C18" s="3">
        <v>75</v>
      </c>
      <c r="D18" s="27" t="s">
        <v>1143</v>
      </c>
      <c r="E18" s="1" t="str">
        <f>+VLOOKUP($C18,MasterData!$B$4:$K$1003,2,"false")</f>
        <v>Dylan</v>
      </c>
      <c r="F18" s="1" t="str">
        <f>+VLOOKUP($C18,MasterData!$B$4:$K$1003,3,"false")</f>
        <v>Pannell</v>
      </c>
      <c r="G18" s="1" t="str">
        <f>+VLOOKUP($C18,MasterData!$B$4:$K$1003,4,"false")</f>
        <v>WDH</v>
      </c>
      <c r="H18" s="1" t="str">
        <f>+VLOOKUP($C18,MasterData!$B$4:$K$1003,5,"false")</f>
        <v>U13</v>
      </c>
      <c r="I18" s="3" t="str">
        <f>+VLOOKUP($C18,MasterData!$B$4:$K$1003,6,"false")</f>
        <v>M</v>
      </c>
      <c r="J18" s="31" t="str">
        <f t="shared" si="2"/>
        <v>1</v>
      </c>
      <c r="K18" s="1" t="str">
        <f t="shared" si="3"/>
        <v>WDH  1</v>
      </c>
      <c r="N18" s="35" t="str">
        <f t="shared" si="9"/>
        <v/>
      </c>
      <c r="O18" s="35" t="str">
        <f t="shared" si="7"/>
        <v/>
      </c>
      <c r="P18" s="35" t="str">
        <f t="shared" si="7"/>
        <v/>
      </c>
      <c r="Q18" s="35" t="str">
        <f t="shared" si="7"/>
        <v/>
      </c>
      <c r="R18" s="35" t="str">
        <f t="shared" si="7"/>
        <v/>
      </c>
      <c r="S18" s="35" t="str">
        <f t="shared" si="7"/>
        <v/>
      </c>
      <c r="T18" s="35" t="str">
        <f t="shared" si="7"/>
        <v/>
      </c>
      <c r="U18" s="35" t="str">
        <f t="shared" si="7"/>
        <v/>
      </c>
      <c r="V18" s="35" t="str">
        <f t="shared" si="7"/>
        <v/>
      </c>
      <c r="W18" s="35" t="str">
        <f t="shared" si="7"/>
        <v/>
      </c>
      <c r="X18" s="35" t="str">
        <f t="shared" si="7"/>
        <v/>
      </c>
      <c r="Y18" s="35" t="str">
        <f t="shared" si="7"/>
        <v/>
      </c>
      <c r="Z18" s="35" t="str">
        <f t="shared" si="7"/>
        <v/>
      </c>
      <c r="AA18" s="35" t="str">
        <f t="shared" si="7"/>
        <v/>
      </c>
      <c r="AB18" s="35" t="str">
        <f t="shared" si="7"/>
        <v/>
      </c>
      <c r="AC18" s="35" t="str">
        <f t="shared" si="7"/>
        <v/>
      </c>
      <c r="AD18" s="35" t="str">
        <f t="shared" si="7"/>
        <v/>
      </c>
      <c r="AE18" s="35" t="str">
        <f t="shared" si="8"/>
        <v/>
      </c>
      <c r="AF18" s="35" t="str">
        <f t="shared" si="8"/>
        <v/>
      </c>
      <c r="AG18" s="35" t="str">
        <f t="shared" si="8"/>
        <v/>
      </c>
      <c r="AH18" s="35" t="str">
        <f t="shared" si="8"/>
        <v/>
      </c>
      <c r="AI18" s="35" t="str">
        <f t="shared" si="8"/>
        <v/>
      </c>
      <c r="AJ18" s="35" t="str">
        <f t="shared" si="8"/>
        <v/>
      </c>
      <c r="AK18" s="35" t="str">
        <f t="shared" si="8"/>
        <v/>
      </c>
      <c r="AL18" s="35" t="str">
        <f t="shared" si="8"/>
        <v/>
      </c>
      <c r="AM18" s="35" t="str">
        <f t="shared" si="8"/>
        <v/>
      </c>
    </row>
    <row r="19" spans="1:39" ht="14.25" customHeight="1" x14ac:dyDescent="0.3">
      <c r="A19" t="str">
        <f t="shared" si="1"/>
        <v>B&amp;H  6</v>
      </c>
      <c r="B19" s="3">
        <f t="shared" si="5"/>
        <v>16</v>
      </c>
      <c r="C19" s="3">
        <v>70</v>
      </c>
      <c r="D19" s="27" t="s">
        <v>1144</v>
      </c>
      <c r="E19" s="1" t="str">
        <f>+VLOOKUP($C19,MasterData!$B$4:$K$1003,2,"false")</f>
        <v>Samuel</v>
      </c>
      <c r="F19" s="1" t="str">
        <f>+VLOOKUP($C19,MasterData!$B$4:$K$1003,3,"false")</f>
        <v>Oakden</v>
      </c>
      <c r="G19" s="1" t="str">
        <f>+VLOOKUP($C19,MasterData!$B$4:$K$1003,4,"false")</f>
        <v>B&amp;H</v>
      </c>
      <c r="H19" s="1" t="str">
        <f>+VLOOKUP($C19,MasterData!$B$4:$K$1003,5,"false")</f>
        <v>U13</v>
      </c>
      <c r="I19" s="3" t="str">
        <f>+VLOOKUP($C19,MasterData!$B$4:$K$1003,6,"false")</f>
        <v>M</v>
      </c>
      <c r="J19" s="31" t="str">
        <f t="shared" si="2"/>
        <v>6</v>
      </c>
      <c r="K19" s="1" t="str">
        <f t="shared" si="3"/>
        <v>B&amp;H  6</v>
      </c>
      <c r="M19" s="12" t="s">
        <v>565</v>
      </c>
      <c r="N19" s="36">
        <f>IF(N15="",1000,SUM(N13:N15))</f>
        <v>1000</v>
      </c>
      <c r="O19" s="36">
        <f t="shared" ref="O19:AM19" si="10">IF(O15="",1000,SUM(O13:O15))</f>
        <v>38</v>
      </c>
      <c r="P19" s="36">
        <f t="shared" si="10"/>
        <v>1000</v>
      </c>
      <c r="Q19" s="36">
        <f t="shared" si="10"/>
        <v>1000</v>
      </c>
      <c r="R19" s="36">
        <f t="shared" si="10"/>
        <v>1000</v>
      </c>
      <c r="S19" s="36">
        <f t="shared" si="10"/>
        <v>1000</v>
      </c>
      <c r="T19" s="36">
        <f t="shared" si="10"/>
        <v>1000</v>
      </c>
      <c r="U19" s="36">
        <f t="shared" si="10"/>
        <v>1000</v>
      </c>
      <c r="V19" s="36">
        <f t="shared" si="10"/>
        <v>1000</v>
      </c>
      <c r="W19" s="36">
        <f t="shared" si="10"/>
        <v>1000</v>
      </c>
      <c r="X19" s="36">
        <f t="shared" si="10"/>
        <v>1000</v>
      </c>
      <c r="Y19" s="36">
        <f t="shared" si="10"/>
        <v>1000</v>
      </c>
      <c r="Z19" s="36">
        <f t="shared" si="10"/>
        <v>1000</v>
      </c>
      <c r="AA19" s="36">
        <f t="shared" si="10"/>
        <v>1000</v>
      </c>
      <c r="AB19" s="36">
        <f t="shared" si="10"/>
        <v>1000</v>
      </c>
      <c r="AC19" s="36">
        <f t="shared" si="10"/>
        <v>1000</v>
      </c>
      <c r="AD19" s="36">
        <f t="shared" si="10"/>
        <v>1000</v>
      </c>
      <c r="AE19" s="36">
        <f t="shared" si="10"/>
        <v>1000</v>
      </c>
      <c r="AF19" s="36">
        <f t="shared" si="10"/>
        <v>1000</v>
      </c>
      <c r="AG19" s="36">
        <f t="shared" si="10"/>
        <v>1000</v>
      </c>
      <c r="AH19" s="36">
        <f t="shared" si="10"/>
        <v>1000</v>
      </c>
      <c r="AI19" s="36">
        <f t="shared" si="10"/>
        <v>1000</v>
      </c>
      <c r="AJ19" s="36">
        <f t="shared" si="10"/>
        <v>1000</v>
      </c>
      <c r="AK19" s="36">
        <f t="shared" si="10"/>
        <v>1000</v>
      </c>
      <c r="AL19" s="36">
        <f t="shared" si="10"/>
        <v>1000</v>
      </c>
      <c r="AM19" s="36">
        <f t="shared" si="10"/>
        <v>1000</v>
      </c>
    </row>
    <row r="20" spans="1:39" ht="14.25" customHeight="1" x14ac:dyDescent="0.3">
      <c r="A20" t="str">
        <f t="shared" si="1"/>
        <v>LEW  2</v>
      </c>
      <c r="B20" s="3">
        <f t="shared" si="5"/>
        <v>17</v>
      </c>
      <c r="C20" s="3">
        <v>82</v>
      </c>
      <c r="D20" s="27" t="s">
        <v>1097</v>
      </c>
      <c r="E20" s="1" t="str">
        <f>+VLOOKUP($C20,MasterData!$B$4:$K$1003,2,"false")</f>
        <v>Charlie</v>
      </c>
      <c r="F20" s="1" t="str">
        <f>+VLOOKUP($C20,MasterData!$B$4:$K$1003,3,"false")</f>
        <v>Perry</v>
      </c>
      <c r="G20" s="1" t="str">
        <f>+VLOOKUP($C20,MasterData!$B$4:$K$1003,4,"false")</f>
        <v>LEW</v>
      </c>
      <c r="H20" s="1" t="str">
        <f>+VLOOKUP($C20,MasterData!$B$4:$K$1003,5,"false")</f>
        <v>U13</v>
      </c>
      <c r="I20" s="3" t="str">
        <f>+VLOOKUP($C20,MasterData!$B$4:$K$1003,6,"false")</f>
        <v>M</v>
      </c>
      <c r="J20" s="31" t="str">
        <f t="shared" si="2"/>
        <v>2</v>
      </c>
      <c r="K20" s="1" t="str">
        <f t="shared" si="3"/>
        <v>LEW  2</v>
      </c>
      <c r="M20" s="12" t="s">
        <v>212</v>
      </c>
      <c r="N20" s="37">
        <f>RANK(N19,($N$10:$AM$10,$N$19:$AM$19,$N$28:$AM$28, $N$37:$AM$37),1)</f>
        <v>6</v>
      </c>
      <c r="O20" s="37">
        <f>RANK(O19,($N$10:$AM$10,$N$19:$AM$19,$N$28:$AM$28, $N$37:$AM$37),1)</f>
        <v>4</v>
      </c>
      <c r="P20" s="37">
        <f>RANK(P19,($N$10:$AM$10,$N$19:$AM$19,$N$28:$AM$28, $N$37:$AM$37),1)</f>
        <v>6</v>
      </c>
      <c r="Q20" s="37">
        <f>RANK(Q19,($N$10:$AM$10,$N$19:$AM$19,$N$28:$AM$28, $N$37:$AM$37),1)</f>
        <v>6</v>
      </c>
      <c r="R20" s="37">
        <f>RANK(R19,($N$10:$AM$10,$N$19:$AM$19,$N$28:$AM$28, $N$37:$AM$37),1)</f>
        <v>6</v>
      </c>
      <c r="S20" s="37">
        <f>RANK(S19,($N$10:$AM$10,$N$19:$AM$19,$N$28:$AM$28, $N$37:$AM$37),1)</f>
        <v>6</v>
      </c>
      <c r="T20" s="37">
        <f>RANK(T19,($N$10:$AM$10,$N$19:$AM$19,$N$28:$AM$28, $N$37:$AM$37),1)</f>
        <v>6</v>
      </c>
      <c r="U20" s="37">
        <f>RANK(U19,($N$10:$AM$10,$N$19:$AM$19,$N$28:$AM$28, $N$37:$AM$37),1)</f>
        <v>6</v>
      </c>
      <c r="V20" s="37">
        <f>RANK(V19,($N$10:$AM$10,$N$19:$AM$19,$N$28:$AM$28, $N$37:$AM$37),1)</f>
        <v>6</v>
      </c>
      <c r="W20" s="37">
        <f>RANK(W19,($N$10:$AM$10,$N$19:$AM$19,$N$28:$AM$28, $N$37:$AM$37),1)</f>
        <v>6</v>
      </c>
      <c r="X20" s="37">
        <f>RANK(X19,($N$10:$AM$10,$N$19:$AM$19,$N$28:$AM$28, $N$37:$AM$37),1)</f>
        <v>6</v>
      </c>
      <c r="Y20" s="37">
        <f>RANK(Y19,($N$10:$AM$10,$N$19:$AM$19,$N$28:$AM$28, $N$37:$AM$37),1)</f>
        <v>6</v>
      </c>
      <c r="Z20" s="37">
        <f>RANK(Z19,($N$10:$AM$10,$N$19:$AM$19,$N$28:$AM$28, $N$37:$AM$37),1)</f>
        <v>6</v>
      </c>
      <c r="AA20" s="37">
        <f>RANK(AA19,($N$10:$AM$10,$N$19:$AM$19,$N$28:$AM$28, $N$37:$AM$37),1)</f>
        <v>6</v>
      </c>
      <c r="AB20" s="37">
        <f>RANK(AB19,($N$10:$AM$10,$N$19:$AM$19,$N$28:$AM$28, $N$37:$AM$37),1)</f>
        <v>6</v>
      </c>
      <c r="AC20" s="37">
        <f>RANK(AC19,($N$10:$AM$10,$N$19:$AM$19,$N$28:$AM$28, $N$37:$AM$37),1)</f>
        <v>6</v>
      </c>
      <c r="AD20" s="37">
        <f>RANK(AD19,($N$10:$AM$10,$N$19:$AM$19,$N$28:$AM$28, $N$37:$AM$37),1)</f>
        <v>6</v>
      </c>
      <c r="AE20" s="37">
        <f>RANK(AE19,($N$10:$AM$10,$N$19:$AM$19,$N$28:$AM$28, $N$37:$AM$37),1)</f>
        <v>6</v>
      </c>
      <c r="AF20" s="37">
        <f>RANK(AF19,($N$10:$AM$10,$N$19:$AM$19,$N$28:$AM$28, $N$37:$AM$37),1)</f>
        <v>6</v>
      </c>
      <c r="AG20" s="37">
        <f>RANK(AG19,($N$10:$AM$10,$N$19:$AM$19,$N$28:$AM$28, $N$37:$AM$37),1)</f>
        <v>6</v>
      </c>
      <c r="AH20" s="37">
        <f>RANK(AH19,($N$10:$AM$10,$N$19:$AM$19,$N$28:$AM$28, $N$37:$AM$37),1)</f>
        <v>6</v>
      </c>
      <c r="AI20" s="37">
        <f>RANK(AI19,($N$10:$AM$10,$N$19:$AM$19,$N$28:$AM$28, $N$37:$AM$37),1)</f>
        <v>6</v>
      </c>
      <c r="AJ20" s="37">
        <f>RANK(AJ19,($N$10:$AM$10,$N$19:$AM$19,$N$28:$AM$28, $N$37:$AM$37),1)</f>
        <v>6</v>
      </c>
      <c r="AK20" s="37">
        <f>RANK(AK19,($N$10:$AM$10,$N$19:$AM$19,$N$28:$AM$28, $N$37:$AM$37),1)</f>
        <v>6</v>
      </c>
      <c r="AL20" s="37">
        <f>RANK(AL19,($N$10:$AM$10,$N$19:$AM$19,$N$28:$AM$28, $N$37:$AM$37),1)</f>
        <v>6</v>
      </c>
      <c r="AM20" s="37">
        <f>RANK(AM19,($N$10:$AM$10,$N$19:$AM$19,$N$28:$AM$28, $N$37:$AM$37),1)</f>
        <v>6</v>
      </c>
    </row>
    <row r="21" spans="1:39" ht="14.25" customHeight="1" x14ac:dyDescent="0.3">
      <c r="A21" t="str">
        <f t="shared" si="1"/>
        <v>CHI  3</v>
      </c>
      <c r="B21" s="3">
        <f t="shared" si="5"/>
        <v>18</v>
      </c>
      <c r="C21" s="3">
        <v>90</v>
      </c>
      <c r="D21" s="27" t="s">
        <v>1145</v>
      </c>
      <c r="E21" s="1" t="str">
        <f>+VLOOKUP($C21,MasterData!$B$4:$K$1003,2,"false")</f>
        <v>Harry</v>
      </c>
      <c r="F21" s="1" t="str">
        <f>+VLOOKUP($C21,MasterData!$B$4:$K$1003,3,"false")</f>
        <v>Dunne</v>
      </c>
      <c r="G21" s="1" t="str">
        <f>+VLOOKUP($C21,MasterData!$B$4:$K$1003,4,"false")</f>
        <v>CHI</v>
      </c>
      <c r="H21" s="1" t="str">
        <f>+VLOOKUP($C21,MasterData!$B$4:$K$1003,5,"false")</f>
        <v>U13</v>
      </c>
      <c r="I21" s="3" t="str">
        <f>+VLOOKUP($C21,MasterData!$B$4:$K$1003,6,"false")</f>
        <v>M</v>
      </c>
      <c r="J21" s="31" t="str">
        <f t="shared" ref="J21:J47" si="11">TEXT(SUMPRODUCT(--(G21=$G$4:$G$598),--(B21&gt;$B$4:$B$598))+1,0)</f>
        <v>3</v>
      </c>
      <c r="K21" s="1" t="str">
        <f t="shared" ref="K21:K56" si="12">+G21&amp;"  "&amp;J21</f>
        <v>CHI  3</v>
      </c>
    </row>
    <row r="22" spans="1:39" ht="14.25" customHeight="1" x14ac:dyDescent="0.3">
      <c r="A22" t="str">
        <f t="shared" si="1"/>
        <v>CRA  2</v>
      </c>
      <c r="B22" s="3">
        <f t="shared" si="5"/>
        <v>19</v>
      </c>
      <c r="C22" s="3">
        <v>86</v>
      </c>
      <c r="D22" s="27" t="s">
        <v>1146</v>
      </c>
      <c r="E22" s="1" t="str">
        <f>+VLOOKUP($C22,MasterData!$B$4:$K$1003,2,"false")</f>
        <v>Harry</v>
      </c>
      <c r="F22" s="1" t="str">
        <f>+VLOOKUP($C22,MasterData!$B$4:$K$1003,3,"false")</f>
        <v>Duvergier</v>
      </c>
      <c r="G22" s="1" t="str">
        <f>+VLOOKUP($C22,MasterData!$B$4:$K$1003,4,"false")</f>
        <v>CRA</v>
      </c>
      <c r="H22" s="1" t="str">
        <f>+VLOOKUP($C22,MasterData!$B$4:$K$1003,5,"false")</f>
        <v>U13</v>
      </c>
      <c r="I22" s="3" t="str">
        <f>+VLOOKUP($C22,MasterData!$B$4:$K$1003,6,"false")</f>
        <v>M</v>
      </c>
      <c r="J22" s="31" t="str">
        <f t="shared" si="11"/>
        <v>2</v>
      </c>
      <c r="K22" s="1" t="str">
        <f t="shared" si="12"/>
        <v>CRA  2</v>
      </c>
      <c r="M22">
        <v>7</v>
      </c>
      <c r="N22" s="35" t="str">
        <f>+IF(ISNA(VLOOKUP(N$3&amp;"  "&amp;$M22,$A$3:$I$110,2,0)),"",VLOOKUP(N$3&amp;"  "&amp;$M22,$A$3:$I$110,2,0))</f>
        <v/>
      </c>
      <c r="O22" s="35">
        <f t="shared" ref="O22:AM27" si="13">+IF(ISNA(VLOOKUP(O$3&amp;"  "&amp;$M22,$A$3:$I$110,2,0)),"",VLOOKUP(O$3&amp;"  "&amp;$M22,$A$3:$I$110,2,0))</f>
        <v>20</v>
      </c>
      <c r="P22" s="35" t="str">
        <f t="shared" si="13"/>
        <v/>
      </c>
      <c r="Q22" s="35" t="str">
        <f t="shared" si="13"/>
        <v/>
      </c>
      <c r="R22" s="35" t="str">
        <f t="shared" si="13"/>
        <v/>
      </c>
      <c r="S22" s="35" t="str">
        <f t="shared" si="13"/>
        <v/>
      </c>
      <c r="T22" s="35" t="str">
        <f t="shared" si="13"/>
        <v/>
      </c>
      <c r="U22" s="35" t="str">
        <f t="shared" si="13"/>
        <v/>
      </c>
      <c r="V22" s="35" t="str">
        <f t="shared" si="13"/>
        <v/>
      </c>
      <c r="W22" s="35" t="str">
        <f t="shared" si="13"/>
        <v/>
      </c>
      <c r="X22" s="35" t="str">
        <f t="shared" si="13"/>
        <v/>
      </c>
      <c r="Y22" s="35" t="str">
        <f t="shared" si="13"/>
        <v/>
      </c>
      <c r="Z22" s="35" t="str">
        <f t="shared" si="13"/>
        <v/>
      </c>
      <c r="AA22" s="35" t="str">
        <f t="shared" si="13"/>
        <v/>
      </c>
      <c r="AB22" s="35" t="str">
        <f t="shared" si="13"/>
        <v/>
      </c>
      <c r="AC22" s="35" t="str">
        <f t="shared" si="13"/>
        <v/>
      </c>
      <c r="AD22" s="35" t="str">
        <f t="shared" si="13"/>
        <v/>
      </c>
      <c r="AE22" s="35" t="str">
        <f t="shared" si="13"/>
        <v/>
      </c>
      <c r="AF22" s="35" t="str">
        <f t="shared" si="13"/>
        <v/>
      </c>
      <c r="AG22" s="35" t="str">
        <f t="shared" si="13"/>
        <v/>
      </c>
      <c r="AH22" s="35" t="str">
        <f t="shared" si="13"/>
        <v/>
      </c>
      <c r="AI22" s="35" t="str">
        <f t="shared" si="13"/>
        <v/>
      </c>
      <c r="AJ22" s="35" t="str">
        <f t="shared" si="13"/>
        <v/>
      </c>
      <c r="AK22" s="35" t="str">
        <f t="shared" si="13"/>
        <v/>
      </c>
      <c r="AL22" s="35" t="str">
        <f t="shared" si="13"/>
        <v/>
      </c>
      <c r="AM22" s="35" t="str">
        <f t="shared" si="13"/>
        <v/>
      </c>
    </row>
    <row r="23" spans="1:39" ht="14.25" customHeight="1" x14ac:dyDescent="0.3">
      <c r="A23" t="str">
        <f t="shared" si="1"/>
        <v>B&amp;H  7</v>
      </c>
      <c r="B23" s="3">
        <f t="shared" si="5"/>
        <v>20</v>
      </c>
      <c r="C23" s="3">
        <v>63</v>
      </c>
      <c r="D23" s="27" t="s">
        <v>1147</v>
      </c>
      <c r="E23" s="1" t="str">
        <f>+VLOOKUP($C23,MasterData!$B$4:$K$1003,2,"false")</f>
        <v>Louis</v>
      </c>
      <c r="F23" s="1" t="str">
        <f>+VLOOKUP($C23,MasterData!$B$4:$K$1003,3,"false")</f>
        <v>Ashworth</v>
      </c>
      <c r="G23" s="1" t="str">
        <f>+VLOOKUP($C23,MasterData!$B$4:$K$1003,4,"false")</f>
        <v>B&amp;H</v>
      </c>
      <c r="H23" s="1" t="str">
        <f>+VLOOKUP($C23,MasterData!$B$4:$K$1003,5,"false")</f>
        <v>U13</v>
      </c>
      <c r="I23" s="3" t="str">
        <f>+VLOOKUP($C23,MasterData!$B$4:$K$1003,6,"false")</f>
        <v>M</v>
      </c>
      <c r="J23" s="31" t="str">
        <f t="shared" si="11"/>
        <v>7</v>
      </c>
      <c r="K23" s="1" t="str">
        <f t="shared" si="12"/>
        <v>B&amp;H  7</v>
      </c>
      <c r="M23">
        <v>8</v>
      </c>
      <c r="N23" s="35" t="str">
        <f t="shared" ref="N23:AC27" si="14">+IF(ISNA(VLOOKUP(N$3&amp;"  "&amp;$M23,$A$3:$I$110,2,0)),"",VLOOKUP(N$3&amp;"  "&amp;$M23,$A$3:$I$110,2,0))</f>
        <v/>
      </c>
      <c r="O23" s="35">
        <f t="shared" si="14"/>
        <v>27</v>
      </c>
      <c r="P23" s="35" t="str">
        <f t="shared" si="14"/>
        <v/>
      </c>
      <c r="Q23" s="35" t="str">
        <f t="shared" si="14"/>
        <v/>
      </c>
      <c r="R23" s="35" t="str">
        <f t="shared" si="14"/>
        <v/>
      </c>
      <c r="S23" s="35" t="str">
        <f t="shared" si="14"/>
        <v/>
      </c>
      <c r="T23" s="35" t="str">
        <f t="shared" si="14"/>
        <v/>
      </c>
      <c r="U23" s="35" t="str">
        <f t="shared" si="14"/>
        <v/>
      </c>
      <c r="V23" s="35" t="str">
        <f t="shared" si="14"/>
        <v/>
      </c>
      <c r="W23" s="35" t="str">
        <f t="shared" si="14"/>
        <v/>
      </c>
      <c r="X23" s="35" t="str">
        <f t="shared" si="14"/>
        <v/>
      </c>
      <c r="Y23" s="35" t="str">
        <f t="shared" si="14"/>
        <v/>
      </c>
      <c r="Z23" s="35" t="str">
        <f t="shared" si="14"/>
        <v/>
      </c>
      <c r="AA23" s="35" t="str">
        <f t="shared" si="14"/>
        <v/>
      </c>
      <c r="AB23" s="35" t="str">
        <f t="shared" si="14"/>
        <v/>
      </c>
      <c r="AC23" s="35" t="str">
        <f t="shared" si="14"/>
        <v/>
      </c>
      <c r="AD23" s="35" t="str">
        <f t="shared" si="13"/>
        <v/>
      </c>
      <c r="AE23" s="35" t="str">
        <f t="shared" si="13"/>
        <v/>
      </c>
      <c r="AF23" s="35" t="str">
        <f t="shared" si="13"/>
        <v/>
      </c>
      <c r="AG23" s="35" t="str">
        <f t="shared" si="13"/>
        <v/>
      </c>
      <c r="AH23" s="35" t="str">
        <f t="shared" si="13"/>
        <v/>
      </c>
      <c r="AI23" s="35" t="str">
        <f t="shared" si="13"/>
        <v/>
      </c>
      <c r="AJ23" s="35" t="str">
        <f t="shared" si="13"/>
        <v/>
      </c>
      <c r="AK23" s="35" t="str">
        <f t="shared" si="13"/>
        <v/>
      </c>
      <c r="AL23" s="35" t="str">
        <f t="shared" si="13"/>
        <v/>
      </c>
      <c r="AM23" s="35" t="str">
        <f t="shared" si="13"/>
        <v/>
      </c>
    </row>
    <row r="24" spans="1:39" ht="14.25" customHeight="1" x14ac:dyDescent="0.3">
      <c r="A24" t="str">
        <f t="shared" si="1"/>
        <v>EAS  3</v>
      </c>
      <c r="B24" s="3">
        <f t="shared" si="5"/>
        <v>21</v>
      </c>
      <c r="C24" s="3">
        <v>64</v>
      </c>
      <c r="D24" s="27" t="s">
        <v>1148</v>
      </c>
      <c r="E24" s="1" t="str">
        <f>+VLOOKUP($C24,MasterData!$B$4:$K$1003,2,"false")</f>
        <v>Jonah</v>
      </c>
      <c r="F24" s="1" t="str">
        <f>+VLOOKUP($C24,MasterData!$B$4:$K$1003,3,"false")</f>
        <v>Messer</v>
      </c>
      <c r="G24" s="1" t="str">
        <f>+VLOOKUP($C24,MasterData!$B$4:$K$1003,4,"false")</f>
        <v>EAS</v>
      </c>
      <c r="H24" s="1" t="str">
        <f>+VLOOKUP($C24,MasterData!$B$4:$K$1003,5,"false")</f>
        <v>U13</v>
      </c>
      <c r="I24" s="3" t="str">
        <f>+VLOOKUP($C24,MasterData!$B$4:$K$1003,6,"false")</f>
        <v>M</v>
      </c>
      <c r="J24" s="31" t="str">
        <f t="shared" si="11"/>
        <v>3</v>
      </c>
      <c r="K24" s="1" t="str">
        <f t="shared" si="12"/>
        <v>EAS  3</v>
      </c>
      <c r="M24">
        <v>9</v>
      </c>
      <c r="N24" s="35" t="str">
        <f t="shared" si="14"/>
        <v/>
      </c>
      <c r="O24" s="35" t="str">
        <f t="shared" si="13"/>
        <v/>
      </c>
      <c r="P24" s="35" t="str">
        <f t="shared" si="13"/>
        <v/>
      </c>
      <c r="Q24" s="35" t="str">
        <f t="shared" si="13"/>
        <v/>
      </c>
      <c r="R24" s="35" t="str">
        <f t="shared" si="13"/>
        <v/>
      </c>
      <c r="S24" s="35" t="str">
        <f t="shared" si="13"/>
        <v/>
      </c>
      <c r="T24" s="35" t="str">
        <f t="shared" si="13"/>
        <v/>
      </c>
      <c r="U24" s="35" t="str">
        <f t="shared" si="13"/>
        <v/>
      </c>
      <c r="V24" s="35" t="str">
        <f t="shared" si="13"/>
        <v/>
      </c>
      <c r="W24" s="35" t="str">
        <f t="shared" si="13"/>
        <v/>
      </c>
      <c r="X24" s="35" t="str">
        <f t="shared" si="13"/>
        <v/>
      </c>
      <c r="Y24" s="35" t="str">
        <f t="shared" si="13"/>
        <v/>
      </c>
      <c r="Z24" s="35" t="str">
        <f t="shared" si="13"/>
        <v/>
      </c>
      <c r="AA24" s="35" t="str">
        <f t="shared" si="13"/>
        <v/>
      </c>
      <c r="AB24" s="35" t="str">
        <f t="shared" si="13"/>
        <v/>
      </c>
      <c r="AC24" s="35" t="str">
        <f t="shared" si="13"/>
        <v/>
      </c>
      <c r="AD24" s="35" t="str">
        <f t="shared" si="13"/>
        <v/>
      </c>
      <c r="AE24" s="35" t="str">
        <f t="shared" si="13"/>
        <v/>
      </c>
      <c r="AF24" s="35" t="str">
        <f t="shared" si="13"/>
        <v/>
      </c>
      <c r="AG24" s="35" t="str">
        <f t="shared" si="13"/>
        <v/>
      </c>
      <c r="AH24" s="35" t="str">
        <f t="shared" si="13"/>
        <v/>
      </c>
      <c r="AI24" s="35" t="str">
        <f t="shared" si="13"/>
        <v/>
      </c>
      <c r="AJ24" s="35" t="str">
        <f t="shared" si="13"/>
        <v/>
      </c>
      <c r="AK24" s="35" t="str">
        <f t="shared" si="13"/>
        <v/>
      </c>
      <c r="AL24" s="35" t="str">
        <f t="shared" si="13"/>
        <v/>
      </c>
      <c r="AM24" s="35" t="str">
        <f t="shared" si="13"/>
        <v/>
      </c>
    </row>
    <row r="25" spans="1:39" ht="14.25" customHeight="1" x14ac:dyDescent="0.3">
      <c r="A25" t="str">
        <f t="shared" si="1"/>
        <v>HHH  1</v>
      </c>
      <c r="B25" s="3">
        <f t="shared" si="5"/>
        <v>22</v>
      </c>
      <c r="C25" s="3">
        <v>68</v>
      </c>
      <c r="D25" s="27" t="s">
        <v>1149</v>
      </c>
      <c r="E25" s="1" t="str">
        <f>+VLOOKUP($C25,MasterData!$B$4:$K$1003,2,"false")</f>
        <v>Noah</v>
      </c>
      <c r="F25" s="1" t="str">
        <f>+VLOOKUP($C25,MasterData!$B$4:$K$1003,3,"false")</f>
        <v>Blythe</v>
      </c>
      <c r="G25" s="1" t="str">
        <f>+VLOOKUP($C25,MasterData!$B$4:$K$1003,4,"false")</f>
        <v>HHH</v>
      </c>
      <c r="H25" s="1" t="str">
        <f>+VLOOKUP($C25,MasterData!$B$4:$K$1003,5,"false")</f>
        <v>U13</v>
      </c>
      <c r="I25" s="3" t="str">
        <f>+VLOOKUP($C25,MasterData!$B$4:$K$1003,6,"false")</f>
        <v>M</v>
      </c>
      <c r="J25" s="31" t="str">
        <f t="shared" si="11"/>
        <v>1</v>
      </c>
      <c r="K25" s="1" t="str">
        <f t="shared" si="12"/>
        <v>HHH  1</v>
      </c>
      <c r="N25" s="35" t="str">
        <f t="shared" si="14"/>
        <v/>
      </c>
      <c r="O25" s="35" t="str">
        <f t="shared" si="13"/>
        <v/>
      </c>
      <c r="P25" s="35" t="str">
        <f t="shared" si="13"/>
        <v/>
      </c>
      <c r="Q25" s="35" t="str">
        <f t="shared" si="13"/>
        <v/>
      </c>
      <c r="R25" s="35" t="str">
        <f t="shared" si="13"/>
        <v/>
      </c>
      <c r="S25" s="35" t="str">
        <f t="shared" si="13"/>
        <v/>
      </c>
      <c r="T25" s="35" t="str">
        <f t="shared" si="13"/>
        <v/>
      </c>
      <c r="U25" s="35" t="str">
        <f t="shared" si="13"/>
        <v/>
      </c>
      <c r="V25" s="35" t="str">
        <f t="shared" si="13"/>
        <v/>
      </c>
      <c r="W25" s="35" t="str">
        <f t="shared" si="13"/>
        <v/>
      </c>
      <c r="X25" s="35" t="str">
        <f t="shared" si="13"/>
        <v/>
      </c>
      <c r="Y25" s="35" t="str">
        <f t="shared" si="13"/>
        <v/>
      </c>
      <c r="Z25" s="35" t="str">
        <f t="shared" si="13"/>
        <v/>
      </c>
      <c r="AA25" s="35" t="str">
        <f t="shared" si="13"/>
        <v/>
      </c>
      <c r="AB25" s="35" t="str">
        <f t="shared" si="13"/>
        <v/>
      </c>
      <c r="AC25" s="35" t="str">
        <f t="shared" si="13"/>
        <v/>
      </c>
      <c r="AD25" s="35" t="str">
        <f t="shared" si="13"/>
        <v/>
      </c>
      <c r="AE25" s="35" t="str">
        <f t="shared" si="13"/>
        <v/>
      </c>
      <c r="AF25" s="35" t="str">
        <f t="shared" si="13"/>
        <v/>
      </c>
      <c r="AG25" s="35" t="str">
        <f t="shared" si="13"/>
        <v/>
      </c>
      <c r="AH25" s="35" t="str">
        <f t="shared" si="13"/>
        <v/>
      </c>
      <c r="AI25" s="35" t="str">
        <f t="shared" si="13"/>
        <v/>
      </c>
      <c r="AJ25" s="35" t="str">
        <f t="shared" si="13"/>
        <v/>
      </c>
      <c r="AK25" s="35" t="str">
        <f t="shared" si="13"/>
        <v/>
      </c>
      <c r="AL25" s="35" t="str">
        <f t="shared" si="13"/>
        <v/>
      </c>
      <c r="AM25" s="35" t="str">
        <f t="shared" si="13"/>
        <v/>
      </c>
    </row>
    <row r="26" spans="1:39" ht="14.25" customHeight="1" x14ac:dyDescent="0.3">
      <c r="A26" t="str">
        <f t="shared" si="1"/>
        <v>HY  1</v>
      </c>
      <c r="B26" s="3">
        <f t="shared" si="5"/>
        <v>23</v>
      </c>
      <c r="C26" s="3">
        <v>91</v>
      </c>
      <c r="D26" s="27" t="s">
        <v>1150</v>
      </c>
      <c r="E26" s="1" t="str">
        <f>+VLOOKUP($C26,MasterData!$B$4:$K$1003,2,"false")</f>
        <v>Zion</v>
      </c>
      <c r="F26" s="1" t="str">
        <f>+VLOOKUP($C26,MasterData!$B$4:$K$1003,3,"false")</f>
        <v>Okojie</v>
      </c>
      <c r="G26" s="1" t="str">
        <f>+VLOOKUP($C26,MasterData!$B$4:$K$1003,4,"false")</f>
        <v>HY</v>
      </c>
      <c r="H26" s="1" t="str">
        <f>+VLOOKUP($C26,MasterData!$B$4:$K$1003,5,"false")</f>
        <v>U13</v>
      </c>
      <c r="I26" s="3" t="str">
        <f>+VLOOKUP($C26,MasterData!$B$4:$K$1003,6,"false")</f>
        <v>M</v>
      </c>
      <c r="J26" s="31" t="str">
        <f t="shared" si="11"/>
        <v>1</v>
      </c>
      <c r="K26" s="1" t="str">
        <f t="shared" si="12"/>
        <v>HY  1</v>
      </c>
      <c r="N26" s="35" t="str">
        <f t="shared" si="14"/>
        <v/>
      </c>
      <c r="O26" s="35" t="str">
        <f t="shared" si="13"/>
        <v/>
      </c>
      <c r="P26" s="35" t="str">
        <f t="shared" si="13"/>
        <v/>
      </c>
      <c r="Q26" s="35" t="str">
        <f t="shared" si="13"/>
        <v/>
      </c>
      <c r="R26" s="35" t="str">
        <f t="shared" si="13"/>
        <v/>
      </c>
      <c r="S26" s="35" t="str">
        <f t="shared" si="13"/>
        <v/>
      </c>
      <c r="T26" s="35" t="str">
        <f t="shared" si="13"/>
        <v/>
      </c>
      <c r="U26" s="35" t="str">
        <f t="shared" si="13"/>
        <v/>
      </c>
      <c r="V26" s="35" t="str">
        <f t="shared" si="13"/>
        <v/>
      </c>
      <c r="W26" s="35" t="str">
        <f t="shared" si="13"/>
        <v/>
      </c>
      <c r="X26" s="35" t="str">
        <f t="shared" si="13"/>
        <v/>
      </c>
      <c r="Y26" s="35" t="str">
        <f t="shared" si="13"/>
        <v/>
      </c>
      <c r="Z26" s="35" t="str">
        <f t="shared" si="13"/>
        <v/>
      </c>
      <c r="AA26" s="35" t="str">
        <f t="shared" si="13"/>
        <v/>
      </c>
      <c r="AB26" s="35" t="str">
        <f t="shared" si="13"/>
        <v/>
      </c>
      <c r="AC26" s="35" t="str">
        <f t="shared" si="13"/>
        <v/>
      </c>
      <c r="AD26" s="35" t="str">
        <f t="shared" si="13"/>
        <v/>
      </c>
      <c r="AE26" s="35" t="str">
        <f t="shared" si="13"/>
        <v/>
      </c>
      <c r="AF26" s="35" t="str">
        <f t="shared" si="13"/>
        <v/>
      </c>
      <c r="AG26" s="35" t="str">
        <f t="shared" si="13"/>
        <v/>
      </c>
      <c r="AH26" s="35" t="str">
        <f t="shared" si="13"/>
        <v/>
      </c>
      <c r="AI26" s="35" t="str">
        <f t="shared" si="13"/>
        <v/>
      </c>
      <c r="AJ26" s="35" t="str">
        <f t="shared" si="13"/>
        <v/>
      </c>
      <c r="AK26" s="35" t="str">
        <f t="shared" si="13"/>
        <v/>
      </c>
      <c r="AL26" s="35" t="str">
        <f t="shared" si="13"/>
        <v/>
      </c>
      <c r="AM26" s="35" t="str">
        <f t="shared" si="13"/>
        <v/>
      </c>
    </row>
    <row r="27" spans="1:39" ht="14.25" customHeight="1" x14ac:dyDescent="0.3">
      <c r="A27" t="str">
        <f t="shared" si="1"/>
        <v>PHX  2</v>
      </c>
      <c r="B27" s="3">
        <f t="shared" si="5"/>
        <v>24</v>
      </c>
      <c r="C27" s="3">
        <v>74</v>
      </c>
      <c r="D27" s="27" t="s">
        <v>1151</v>
      </c>
      <c r="E27" s="1" t="str">
        <f>+VLOOKUP($C27,MasterData!$B$4:$K$1003,2,"false")</f>
        <v>Lewis</v>
      </c>
      <c r="F27" s="1" t="str">
        <f>+VLOOKUP($C27,MasterData!$B$4:$K$1003,3,"false")</f>
        <v>Wilby</v>
      </c>
      <c r="G27" s="1" t="str">
        <f>+VLOOKUP($C27,MasterData!$B$4:$K$1003,4,"false")</f>
        <v>PHX</v>
      </c>
      <c r="H27" s="1" t="str">
        <f>+VLOOKUP($C27,MasterData!$B$4:$K$1003,5,"false")</f>
        <v>U13</v>
      </c>
      <c r="I27" s="3" t="str">
        <f>+VLOOKUP($C27,MasterData!$B$4:$K$1003,6,"false")</f>
        <v>M</v>
      </c>
      <c r="J27" s="31" t="str">
        <f t="shared" si="11"/>
        <v>2</v>
      </c>
      <c r="K27" s="1" t="str">
        <f t="shared" si="12"/>
        <v>PHX  2</v>
      </c>
      <c r="N27" s="35" t="str">
        <f t="shared" si="14"/>
        <v/>
      </c>
      <c r="O27" s="35" t="str">
        <f t="shared" si="13"/>
        <v/>
      </c>
      <c r="P27" s="35" t="str">
        <f t="shared" si="13"/>
        <v/>
      </c>
      <c r="Q27" s="35" t="str">
        <f t="shared" si="13"/>
        <v/>
      </c>
      <c r="R27" s="35" t="str">
        <f t="shared" si="13"/>
        <v/>
      </c>
      <c r="S27" s="35" t="str">
        <f t="shared" si="13"/>
        <v/>
      </c>
      <c r="T27" s="35" t="str">
        <f t="shared" si="13"/>
        <v/>
      </c>
      <c r="U27" s="35" t="str">
        <f t="shared" si="13"/>
        <v/>
      </c>
      <c r="V27" s="35" t="str">
        <f t="shared" si="13"/>
        <v/>
      </c>
      <c r="W27" s="35" t="str">
        <f t="shared" si="13"/>
        <v/>
      </c>
      <c r="X27" s="35" t="str">
        <f t="shared" si="13"/>
        <v/>
      </c>
      <c r="Y27" s="35" t="str">
        <f t="shared" si="13"/>
        <v/>
      </c>
      <c r="Z27" s="35" t="str">
        <f t="shared" si="13"/>
        <v/>
      </c>
      <c r="AA27" s="35" t="str">
        <f t="shared" si="13"/>
        <v/>
      </c>
      <c r="AB27" s="35" t="str">
        <f t="shared" si="13"/>
        <v/>
      </c>
      <c r="AC27" s="35" t="str">
        <f t="shared" si="13"/>
        <v/>
      </c>
      <c r="AD27" s="35" t="str">
        <f t="shared" si="13"/>
        <v/>
      </c>
      <c r="AE27" s="35" t="str">
        <f t="shared" si="13"/>
        <v/>
      </c>
      <c r="AF27" s="35" t="str">
        <f t="shared" si="13"/>
        <v/>
      </c>
      <c r="AG27" s="35" t="str">
        <f t="shared" si="13"/>
        <v/>
      </c>
      <c r="AH27" s="35" t="str">
        <f t="shared" si="13"/>
        <v/>
      </c>
      <c r="AI27" s="35" t="str">
        <f t="shared" si="13"/>
        <v/>
      </c>
      <c r="AJ27" s="35" t="str">
        <f t="shared" si="13"/>
        <v/>
      </c>
      <c r="AK27" s="35" t="str">
        <f t="shared" si="13"/>
        <v/>
      </c>
      <c r="AL27" s="35" t="str">
        <f t="shared" si="13"/>
        <v/>
      </c>
      <c r="AM27" s="35" t="str">
        <f t="shared" si="13"/>
        <v/>
      </c>
    </row>
    <row r="28" spans="1:39" ht="14.25" customHeight="1" x14ac:dyDescent="0.3">
      <c r="A28" t="str">
        <f t="shared" si="1"/>
        <v>EAS  4</v>
      </c>
      <c r="B28" s="3">
        <f t="shared" si="5"/>
        <v>25</v>
      </c>
      <c r="C28" s="3">
        <v>158</v>
      </c>
      <c r="D28" s="27" t="s">
        <v>1152</v>
      </c>
      <c r="E28" s="1" t="str">
        <f>+VLOOKUP($C28,MasterData!$B$4:$K$1003,2,"false")</f>
        <v>Teddy</v>
      </c>
      <c r="F28" s="1" t="str">
        <f>+VLOOKUP($C28,MasterData!$B$4:$K$1003,3,"false")</f>
        <v>Jones</v>
      </c>
      <c r="G28" s="1" t="str">
        <f>+VLOOKUP($C28,MasterData!$B$4:$K$1003,4,"false")</f>
        <v>EAS</v>
      </c>
      <c r="H28" s="1" t="str">
        <f>+VLOOKUP($C28,MasterData!$B$4:$K$1003,5,"false")</f>
        <v>U13</v>
      </c>
      <c r="I28" s="3" t="str">
        <f>+VLOOKUP($C28,MasterData!$B$4:$K$1003,6,"false")</f>
        <v>M</v>
      </c>
      <c r="J28" s="31" t="str">
        <f t="shared" si="11"/>
        <v>4</v>
      </c>
      <c r="K28" s="1" t="str">
        <f t="shared" si="12"/>
        <v>EAS  4</v>
      </c>
      <c r="M28" s="12" t="s">
        <v>565</v>
      </c>
      <c r="N28" s="36">
        <f>IF(N24="",1000,SUM(N22:N24))</f>
        <v>1000</v>
      </c>
      <c r="O28" s="36">
        <f t="shared" ref="O28:AM28" si="15">IF(O24="",1000,SUM(O22:O24))</f>
        <v>1000</v>
      </c>
      <c r="P28" s="36">
        <f t="shared" si="15"/>
        <v>1000</v>
      </c>
      <c r="Q28" s="36">
        <f t="shared" si="15"/>
        <v>1000</v>
      </c>
      <c r="R28" s="36">
        <f t="shared" si="15"/>
        <v>1000</v>
      </c>
      <c r="S28" s="36">
        <f t="shared" si="15"/>
        <v>1000</v>
      </c>
      <c r="T28" s="36">
        <f t="shared" si="15"/>
        <v>1000</v>
      </c>
      <c r="U28" s="36">
        <f t="shared" si="15"/>
        <v>1000</v>
      </c>
      <c r="V28" s="36">
        <f t="shared" si="15"/>
        <v>1000</v>
      </c>
      <c r="W28" s="36">
        <f t="shared" si="15"/>
        <v>1000</v>
      </c>
      <c r="X28" s="36">
        <f t="shared" si="15"/>
        <v>1000</v>
      </c>
      <c r="Y28" s="36">
        <f t="shared" si="15"/>
        <v>1000</v>
      </c>
      <c r="Z28" s="36">
        <f t="shared" si="15"/>
        <v>1000</v>
      </c>
      <c r="AA28" s="36">
        <f t="shared" si="15"/>
        <v>1000</v>
      </c>
      <c r="AB28" s="36">
        <f t="shared" si="15"/>
        <v>1000</v>
      </c>
      <c r="AC28" s="36">
        <f t="shared" si="15"/>
        <v>1000</v>
      </c>
      <c r="AD28" s="36">
        <f t="shared" si="15"/>
        <v>1000</v>
      </c>
      <c r="AE28" s="36">
        <f t="shared" si="15"/>
        <v>1000</v>
      </c>
      <c r="AF28" s="36">
        <f t="shared" si="15"/>
        <v>1000</v>
      </c>
      <c r="AG28" s="36">
        <f t="shared" si="15"/>
        <v>1000</v>
      </c>
      <c r="AH28" s="36">
        <f t="shared" si="15"/>
        <v>1000</v>
      </c>
      <c r="AI28" s="36">
        <f t="shared" si="15"/>
        <v>1000</v>
      </c>
      <c r="AJ28" s="36">
        <f t="shared" si="15"/>
        <v>1000</v>
      </c>
      <c r="AK28" s="36">
        <f t="shared" si="15"/>
        <v>1000</v>
      </c>
      <c r="AL28" s="36">
        <f t="shared" si="15"/>
        <v>1000</v>
      </c>
      <c r="AM28" s="36">
        <f t="shared" si="15"/>
        <v>1000</v>
      </c>
    </row>
    <row r="29" spans="1:39" ht="14.25" customHeight="1" x14ac:dyDescent="0.3">
      <c r="A29" t="str">
        <f t="shared" si="1"/>
        <v>WDH  2</v>
      </c>
      <c r="B29" s="3">
        <f t="shared" si="5"/>
        <v>26</v>
      </c>
      <c r="C29" s="3">
        <v>83</v>
      </c>
      <c r="D29" s="27" t="s">
        <v>1111</v>
      </c>
      <c r="E29" s="1" t="str">
        <f>+VLOOKUP($C29,MasterData!$B$4:$K$1003,2,"false")</f>
        <v>Jamie</v>
      </c>
      <c r="F29" s="1" t="str">
        <f>+VLOOKUP($C29,MasterData!$B$4:$K$1003,3,"false")</f>
        <v>Rowe</v>
      </c>
      <c r="G29" s="1" t="str">
        <f>+VLOOKUP($C29,MasterData!$B$4:$K$1003,4,"false")</f>
        <v>WDH</v>
      </c>
      <c r="H29" s="1" t="str">
        <f>+VLOOKUP($C29,MasterData!$B$4:$K$1003,5,"false")</f>
        <v>U13</v>
      </c>
      <c r="I29" s="3" t="str">
        <f>+VLOOKUP($C29,MasterData!$B$4:$K$1003,6,"false")</f>
        <v>M</v>
      </c>
      <c r="J29" s="31" t="str">
        <f t="shared" si="11"/>
        <v>2</v>
      </c>
      <c r="K29" s="1" t="str">
        <f t="shared" si="12"/>
        <v>WDH  2</v>
      </c>
      <c r="M29" s="12" t="s">
        <v>212</v>
      </c>
      <c r="N29" s="37">
        <f>RANK(N28,($N$10:$AM$10,$N$19:$AM$19,$N$28:$AM$28, $N$37:$AM$37),1)</f>
        <v>6</v>
      </c>
      <c r="O29" s="37">
        <f>RANK(O28,($N$10:$AM$10,$N$19:$AM$19,$N$28:$AM$28, $N$37:$AM$37),1)</f>
        <v>6</v>
      </c>
      <c r="P29" s="37">
        <f>RANK(P28,($N$10:$AM$10,$N$19:$AM$19,$N$28:$AM$28, $N$37:$AM$37),1)</f>
        <v>6</v>
      </c>
      <c r="Q29" s="37">
        <f>RANK(Q28,($N$10:$AM$10,$N$19:$AM$19,$N$28:$AM$28, $N$37:$AM$37),1)</f>
        <v>6</v>
      </c>
      <c r="R29" s="37">
        <f>RANK(R28,($N$10:$AM$10,$N$19:$AM$19,$N$28:$AM$28, $N$37:$AM$37),1)</f>
        <v>6</v>
      </c>
      <c r="S29" s="37">
        <f>RANK(S28,($N$10:$AM$10,$N$19:$AM$19,$N$28:$AM$28, $N$37:$AM$37),1)</f>
        <v>6</v>
      </c>
      <c r="T29" s="37">
        <f>RANK(T28,($N$10:$AM$10,$N$19:$AM$19,$N$28:$AM$28, $N$37:$AM$37),1)</f>
        <v>6</v>
      </c>
      <c r="U29" s="37">
        <f>RANK(U28,($N$10:$AM$10,$N$19:$AM$19,$N$28:$AM$28, $N$37:$AM$37),1)</f>
        <v>6</v>
      </c>
      <c r="V29" s="37">
        <f>RANK(V28,($N$10:$AM$10,$N$19:$AM$19,$N$28:$AM$28, $N$37:$AM$37),1)</f>
        <v>6</v>
      </c>
      <c r="W29" s="37">
        <f>RANK(W28,($N$10:$AM$10,$N$19:$AM$19,$N$28:$AM$28, $N$37:$AM$37),1)</f>
        <v>6</v>
      </c>
      <c r="X29" s="37">
        <f>RANK(X28,($N$10:$AM$10,$N$19:$AM$19,$N$28:$AM$28, $N$37:$AM$37),1)</f>
        <v>6</v>
      </c>
      <c r="Y29" s="37">
        <f>RANK(Y28,($N$10:$AM$10,$N$19:$AM$19,$N$28:$AM$28, $N$37:$AM$37),1)</f>
        <v>6</v>
      </c>
      <c r="Z29" s="37">
        <f>RANK(Z28,($N$10:$AM$10,$N$19:$AM$19,$N$28:$AM$28, $N$37:$AM$37),1)</f>
        <v>6</v>
      </c>
      <c r="AA29" s="37">
        <f>RANK(AA28,($N$10:$AM$10,$N$19:$AM$19,$N$28:$AM$28, $N$37:$AM$37),1)</f>
        <v>6</v>
      </c>
      <c r="AB29" s="37">
        <f>RANK(AB28,($N$10:$AM$10,$N$19:$AM$19,$N$28:$AM$28, $N$37:$AM$37),1)</f>
        <v>6</v>
      </c>
      <c r="AC29" s="37">
        <f>RANK(AC28,($N$10:$AM$10,$N$19:$AM$19,$N$28:$AM$28, $N$37:$AM$37),1)</f>
        <v>6</v>
      </c>
      <c r="AD29" s="37">
        <f>RANK(AD28,($N$10:$AM$10,$N$19:$AM$19,$N$28:$AM$28, $N$37:$AM$37),1)</f>
        <v>6</v>
      </c>
      <c r="AE29" s="37">
        <f>RANK(AE28,($N$10:$AM$10,$N$19:$AM$19,$N$28:$AM$28, $N$37:$AM$37),1)</f>
        <v>6</v>
      </c>
      <c r="AF29" s="37">
        <f>RANK(AF28,($N$10:$AM$10,$N$19:$AM$19,$N$28:$AM$28, $N$37:$AM$37),1)</f>
        <v>6</v>
      </c>
      <c r="AG29" s="37">
        <f>RANK(AG28,($N$10:$AM$10,$N$19:$AM$19,$N$28:$AM$28, $N$37:$AM$37),1)</f>
        <v>6</v>
      </c>
      <c r="AH29" s="37">
        <f>RANK(AH28,($N$10:$AM$10,$N$19:$AM$19,$N$28:$AM$28, $N$37:$AM$37),1)</f>
        <v>6</v>
      </c>
      <c r="AI29" s="37">
        <f>RANK(AI28,($N$10:$AM$10,$N$19:$AM$19,$N$28:$AM$28, $N$37:$AM$37),1)</f>
        <v>6</v>
      </c>
      <c r="AJ29" s="37">
        <f>RANK(AJ28,($N$10:$AM$10,$N$19:$AM$19,$N$28:$AM$28, $N$37:$AM$37),1)</f>
        <v>6</v>
      </c>
      <c r="AK29" s="37">
        <f>RANK(AK28,($N$10:$AM$10,$N$19:$AM$19,$N$28:$AM$28, $N$37:$AM$37),1)</f>
        <v>6</v>
      </c>
      <c r="AL29" s="37">
        <f>RANK(AL28,($N$10:$AM$10,$N$19:$AM$19,$N$28:$AM$28, $N$37:$AM$37),1)</f>
        <v>6</v>
      </c>
      <c r="AM29" s="37">
        <f>RANK(AM28,($N$10:$AM$10,$N$19:$AM$19,$N$28:$AM$28, $N$37:$AM$37),1)</f>
        <v>6</v>
      </c>
    </row>
    <row r="30" spans="1:39" ht="14.25" customHeight="1" x14ac:dyDescent="0.3">
      <c r="A30" t="str">
        <f t="shared" si="1"/>
        <v>B&amp;H  8</v>
      </c>
      <c r="B30" s="3">
        <f t="shared" si="5"/>
        <v>27</v>
      </c>
      <c r="C30" s="3">
        <v>78</v>
      </c>
      <c r="D30" s="27" t="s">
        <v>1153</v>
      </c>
      <c r="E30" s="1" t="str">
        <f>+VLOOKUP($C30,MasterData!$B$4:$K$1003,2,"false")</f>
        <v>Toby</v>
      </c>
      <c r="F30" s="1" t="str">
        <f>+VLOOKUP($C30,MasterData!$B$4:$K$1003,3,"false")</f>
        <v>Salazar</v>
      </c>
      <c r="G30" s="1" t="str">
        <f>+VLOOKUP($C30,MasterData!$B$4:$K$1003,4,"false")</f>
        <v>B&amp;H</v>
      </c>
      <c r="H30" s="1" t="str">
        <f>+VLOOKUP($C30,MasterData!$B$4:$K$1003,5,"false")</f>
        <v>U13</v>
      </c>
      <c r="I30" s="3" t="str">
        <f>+VLOOKUP($C30,MasterData!$B$4:$K$1003,6,"false")</f>
        <v>M</v>
      </c>
      <c r="J30" s="31" t="str">
        <f t="shared" si="11"/>
        <v>8</v>
      </c>
      <c r="K30" s="1" t="str">
        <f t="shared" si="12"/>
        <v>B&amp;H  8</v>
      </c>
    </row>
    <row r="31" spans="1:39" ht="14.25" customHeight="1" x14ac:dyDescent="0.3">
      <c r="A31" t="str">
        <f t="shared" si="1"/>
        <v>CRA  3</v>
      </c>
      <c r="B31" s="3">
        <f t="shared" si="5"/>
        <v>28</v>
      </c>
      <c r="C31" s="3">
        <v>71</v>
      </c>
      <c r="D31" s="27" t="s">
        <v>1154</v>
      </c>
      <c r="E31" s="1" t="str">
        <f>+VLOOKUP($C31,MasterData!$B$4:$K$1003,2,"false")</f>
        <v>Ewan</v>
      </c>
      <c r="F31" s="1" t="str">
        <f>+VLOOKUP($C31,MasterData!$B$4:$K$1003,3,"false")</f>
        <v>Roy-Macleod</v>
      </c>
      <c r="G31" s="1" t="str">
        <f>+VLOOKUP($C31,MasterData!$B$4:$K$1003,4,"false")</f>
        <v>CRA</v>
      </c>
      <c r="H31" s="1" t="str">
        <f>+VLOOKUP($C31,MasterData!$B$4:$K$1003,5,"false")</f>
        <v>U13</v>
      </c>
      <c r="I31" s="3" t="str">
        <f>+VLOOKUP($C31,MasterData!$B$4:$K$1003,6,"false")</f>
        <v>M</v>
      </c>
      <c r="J31" s="31" t="str">
        <f t="shared" si="11"/>
        <v>3</v>
      </c>
      <c r="K31" s="1" t="str">
        <f t="shared" si="12"/>
        <v>CRA  3</v>
      </c>
      <c r="M31">
        <v>10</v>
      </c>
      <c r="N31" s="35" t="str">
        <f>+IF(ISNA(VLOOKUP(N$3&amp;"  "&amp;$M31,$A$3:$I$110,2,0)),"",VLOOKUP(N$3&amp;"  "&amp;$M31,$A$3:$I$110,2,0))</f>
        <v/>
      </c>
      <c r="O31" s="35" t="str">
        <f t="shared" ref="O31:AD36" si="16">+IF(ISNA(VLOOKUP(O$3&amp;"  "&amp;$M31,$A$3:$I$110,2,0)),"",VLOOKUP(O$3&amp;"  "&amp;$M31,$A$3:$I$110,2,0))</f>
        <v/>
      </c>
      <c r="P31" s="35" t="str">
        <f t="shared" si="16"/>
        <v/>
      </c>
      <c r="Q31" s="35" t="str">
        <f t="shared" si="16"/>
        <v/>
      </c>
      <c r="R31" s="35" t="str">
        <f t="shared" si="16"/>
        <v/>
      </c>
      <c r="S31" s="35" t="str">
        <f t="shared" si="16"/>
        <v/>
      </c>
      <c r="T31" s="35" t="str">
        <f t="shared" si="16"/>
        <v/>
      </c>
      <c r="U31" s="35" t="str">
        <f t="shared" si="16"/>
        <v/>
      </c>
      <c r="V31" s="35" t="str">
        <f t="shared" si="16"/>
        <v/>
      </c>
      <c r="W31" s="35" t="str">
        <f t="shared" si="16"/>
        <v/>
      </c>
      <c r="X31" s="35" t="str">
        <f t="shared" si="16"/>
        <v/>
      </c>
      <c r="Y31" s="35" t="str">
        <f t="shared" si="16"/>
        <v/>
      </c>
      <c r="Z31" s="35" t="str">
        <f t="shared" si="16"/>
        <v/>
      </c>
      <c r="AA31" s="35" t="str">
        <f t="shared" si="16"/>
        <v/>
      </c>
      <c r="AB31" s="35" t="str">
        <f t="shared" si="16"/>
        <v/>
      </c>
      <c r="AC31" s="35" t="str">
        <f t="shared" si="16"/>
        <v/>
      </c>
      <c r="AD31" s="35" t="str">
        <f t="shared" si="16"/>
        <v/>
      </c>
      <c r="AE31" s="35" t="str">
        <f t="shared" ref="AE31:AM36" si="17">+IF(ISNA(VLOOKUP(AE$3&amp;"  "&amp;$M31,$A$3:$I$110,2,0)),"",VLOOKUP(AE$3&amp;"  "&amp;$M31,$A$3:$I$110,2,0))</f>
        <v/>
      </c>
      <c r="AF31" s="35" t="str">
        <f t="shared" si="17"/>
        <v/>
      </c>
      <c r="AG31" s="35" t="str">
        <f t="shared" si="17"/>
        <v/>
      </c>
      <c r="AH31" s="35" t="str">
        <f t="shared" si="17"/>
        <v/>
      </c>
      <c r="AI31" s="35" t="str">
        <f t="shared" si="17"/>
        <v/>
      </c>
      <c r="AJ31" s="35" t="str">
        <f t="shared" si="17"/>
        <v/>
      </c>
      <c r="AK31" s="35" t="str">
        <f t="shared" si="17"/>
        <v/>
      </c>
      <c r="AL31" s="35" t="str">
        <f t="shared" si="17"/>
        <v/>
      </c>
      <c r="AM31" s="35" t="str">
        <f t="shared" si="17"/>
        <v/>
      </c>
    </row>
    <row r="32" spans="1:39" ht="14.25" customHeight="1" x14ac:dyDescent="0.3">
      <c r="A32" t="str">
        <f t="shared" si="1"/>
        <v>BWT  2</v>
      </c>
      <c r="B32" s="3">
        <f t="shared" si="5"/>
        <v>29</v>
      </c>
      <c r="C32" s="3">
        <v>58</v>
      </c>
      <c r="D32" s="27" t="s">
        <v>1155</v>
      </c>
      <c r="E32" s="1" t="str">
        <f>+VLOOKUP($C32,MasterData!$B$4:$K$1003,2,"false")</f>
        <v>Oscar</v>
      </c>
      <c r="F32" s="1" t="str">
        <f>+VLOOKUP($C32,MasterData!$B$4:$K$1003,3,"false")</f>
        <v>Fry</v>
      </c>
      <c r="G32" s="1" t="str">
        <f>+VLOOKUP($C32,MasterData!$B$4:$K$1003,4,"false")</f>
        <v>BWT</v>
      </c>
      <c r="H32" s="1" t="str">
        <f>+VLOOKUP($C32,MasterData!$B$4:$K$1003,5,"false")</f>
        <v>U13</v>
      </c>
      <c r="I32" s="3" t="str">
        <f>+VLOOKUP($C32,MasterData!$B$4:$K$1003,6,"false")</f>
        <v>M</v>
      </c>
      <c r="J32" s="31" t="str">
        <f t="shared" si="11"/>
        <v>2</v>
      </c>
      <c r="K32" s="1" t="str">
        <f t="shared" si="12"/>
        <v>BWT  2</v>
      </c>
      <c r="M32">
        <v>11</v>
      </c>
      <c r="N32" s="35" t="str">
        <f t="shared" ref="N32:N36" si="18">+IF(ISNA(VLOOKUP(N$3&amp;"  "&amp;$M32,$A$3:$I$110,2,0)),"",VLOOKUP(N$3&amp;"  "&amp;$M32,$A$3:$I$110,2,0))</f>
        <v/>
      </c>
      <c r="O32" s="35" t="str">
        <f t="shared" si="16"/>
        <v/>
      </c>
      <c r="P32" s="35" t="str">
        <f t="shared" si="16"/>
        <v/>
      </c>
      <c r="Q32" s="35" t="str">
        <f t="shared" si="16"/>
        <v/>
      </c>
      <c r="R32" s="35" t="str">
        <f t="shared" si="16"/>
        <v/>
      </c>
      <c r="S32" s="35" t="str">
        <f t="shared" si="16"/>
        <v/>
      </c>
      <c r="T32" s="35" t="str">
        <f t="shared" si="16"/>
        <v/>
      </c>
      <c r="U32" s="35" t="str">
        <f t="shared" si="16"/>
        <v/>
      </c>
      <c r="V32" s="35" t="str">
        <f t="shared" si="16"/>
        <v/>
      </c>
      <c r="W32" s="35" t="str">
        <f t="shared" si="16"/>
        <v/>
      </c>
      <c r="X32" s="35" t="str">
        <f t="shared" si="16"/>
        <v/>
      </c>
      <c r="Y32" s="35" t="str">
        <f t="shared" si="16"/>
        <v/>
      </c>
      <c r="Z32" s="35" t="str">
        <f t="shared" si="16"/>
        <v/>
      </c>
      <c r="AA32" s="35" t="str">
        <f t="shared" si="16"/>
        <v/>
      </c>
      <c r="AB32" s="35" t="str">
        <f t="shared" si="16"/>
        <v/>
      </c>
      <c r="AC32" s="35" t="str">
        <f t="shared" si="16"/>
        <v/>
      </c>
      <c r="AD32" s="35" t="str">
        <f t="shared" si="16"/>
        <v/>
      </c>
      <c r="AE32" s="35" t="str">
        <f t="shared" si="17"/>
        <v/>
      </c>
      <c r="AF32" s="35" t="str">
        <f t="shared" si="17"/>
        <v/>
      </c>
      <c r="AG32" s="35" t="str">
        <f t="shared" si="17"/>
        <v/>
      </c>
      <c r="AH32" s="35" t="str">
        <f t="shared" si="17"/>
        <v/>
      </c>
      <c r="AI32" s="35" t="str">
        <f t="shared" si="17"/>
        <v/>
      </c>
      <c r="AJ32" s="35" t="str">
        <f t="shared" si="17"/>
        <v/>
      </c>
      <c r="AK32" s="35" t="str">
        <f t="shared" si="17"/>
        <v/>
      </c>
      <c r="AL32" s="35" t="str">
        <f t="shared" si="17"/>
        <v/>
      </c>
      <c r="AM32" s="35" t="str">
        <f t="shared" si="17"/>
        <v/>
      </c>
    </row>
    <row r="33" spans="1:39" ht="14.25" customHeight="1" x14ac:dyDescent="0.3">
      <c r="A33" t="str">
        <f t="shared" si="1"/>
        <v>HAS  1</v>
      </c>
      <c r="B33" s="3">
        <f t="shared" si="5"/>
        <v>30</v>
      </c>
      <c r="C33" s="3">
        <v>79</v>
      </c>
      <c r="D33" s="27" t="s">
        <v>1156</v>
      </c>
      <c r="E33" s="1" t="str">
        <f>+VLOOKUP($C33,MasterData!$B$4:$K$1003,2,"false")</f>
        <v>Tommie</v>
      </c>
      <c r="F33" s="1" t="str">
        <f>+VLOOKUP($C33,MasterData!$B$4:$K$1003,3,"false")</f>
        <v>Cunningham</v>
      </c>
      <c r="G33" s="1" t="str">
        <f>+VLOOKUP($C33,MasterData!$B$4:$K$1003,4,"false")</f>
        <v>HAS</v>
      </c>
      <c r="H33" s="1" t="str">
        <f>+VLOOKUP($C33,MasterData!$B$4:$K$1003,5,"false")</f>
        <v>U13</v>
      </c>
      <c r="I33" s="3" t="str">
        <f>+VLOOKUP($C33,MasterData!$B$4:$K$1003,6,"false")</f>
        <v>M</v>
      </c>
      <c r="J33" s="31" t="str">
        <f t="shared" si="11"/>
        <v>1</v>
      </c>
      <c r="K33" s="1" t="str">
        <f t="shared" si="12"/>
        <v>HAS  1</v>
      </c>
      <c r="M33">
        <v>12</v>
      </c>
      <c r="N33" s="35" t="str">
        <f t="shared" si="18"/>
        <v/>
      </c>
      <c r="O33" s="35" t="str">
        <f t="shared" si="16"/>
        <v/>
      </c>
      <c r="P33" s="35" t="str">
        <f t="shared" si="16"/>
        <v/>
      </c>
      <c r="Q33" s="35" t="str">
        <f t="shared" si="16"/>
        <v/>
      </c>
      <c r="R33" s="35" t="str">
        <f t="shared" si="16"/>
        <v/>
      </c>
      <c r="S33" s="35" t="str">
        <f t="shared" si="16"/>
        <v/>
      </c>
      <c r="T33" s="35" t="str">
        <f t="shared" si="16"/>
        <v/>
      </c>
      <c r="U33" s="35" t="str">
        <f t="shared" si="16"/>
        <v/>
      </c>
      <c r="V33" s="35" t="str">
        <f t="shared" si="16"/>
        <v/>
      </c>
      <c r="W33" s="35" t="str">
        <f t="shared" si="16"/>
        <v/>
      </c>
      <c r="X33" s="35" t="str">
        <f t="shared" si="16"/>
        <v/>
      </c>
      <c r="Y33" s="35" t="str">
        <f t="shared" si="16"/>
        <v/>
      </c>
      <c r="Z33" s="35" t="str">
        <f t="shared" si="16"/>
        <v/>
      </c>
      <c r="AA33" s="35" t="str">
        <f t="shared" si="16"/>
        <v/>
      </c>
      <c r="AB33" s="35" t="str">
        <f t="shared" si="16"/>
        <v/>
      </c>
      <c r="AC33" s="35" t="str">
        <f t="shared" si="16"/>
        <v/>
      </c>
      <c r="AD33" s="35" t="str">
        <f t="shared" si="16"/>
        <v/>
      </c>
      <c r="AE33" s="35" t="str">
        <f t="shared" si="17"/>
        <v/>
      </c>
      <c r="AF33" s="35" t="str">
        <f t="shared" si="17"/>
        <v/>
      </c>
      <c r="AG33" s="35" t="str">
        <f t="shared" si="17"/>
        <v/>
      </c>
      <c r="AH33" s="35" t="str">
        <f t="shared" si="17"/>
        <v/>
      </c>
      <c r="AI33" s="35" t="str">
        <f t="shared" si="17"/>
        <v/>
      </c>
      <c r="AJ33" s="35" t="str">
        <f t="shared" si="17"/>
        <v/>
      </c>
      <c r="AK33" s="35" t="str">
        <f t="shared" si="17"/>
        <v/>
      </c>
      <c r="AL33" s="35" t="str">
        <f t="shared" si="17"/>
        <v/>
      </c>
      <c r="AM33" s="35" t="str">
        <f t="shared" si="17"/>
        <v/>
      </c>
    </row>
    <row r="34" spans="1:39" ht="14.25" customHeight="1" x14ac:dyDescent="0.3">
      <c r="D34" s="27"/>
      <c r="E34" s="1"/>
      <c r="F34" s="1"/>
      <c r="G34" s="1" t="str">
        <f>+VLOOKUP($C34,MasterData!$B$4:$K$1003,4,"false")</f>
        <v/>
      </c>
      <c r="H34" s="1" t="str">
        <f>+VLOOKUP($C34,MasterData!$B$4:$K$1003,5,"false")</f>
        <v/>
      </c>
      <c r="I34" s="3">
        <f>+VLOOKUP($C34,MasterData!$B$4:$K$1003,6,"false")</f>
        <v>0</v>
      </c>
      <c r="J34" s="31" t="str">
        <f t="shared" si="11"/>
        <v>1</v>
      </c>
      <c r="K34" s="1" t="str">
        <f t="shared" si="12"/>
        <v xml:space="preserve">  1</v>
      </c>
      <c r="N34" s="35" t="str">
        <f t="shared" si="18"/>
        <v/>
      </c>
      <c r="O34" s="35" t="str">
        <f t="shared" si="16"/>
        <v/>
      </c>
      <c r="P34" s="35" t="str">
        <f t="shared" si="16"/>
        <v/>
      </c>
      <c r="Q34" s="35" t="str">
        <f t="shared" si="16"/>
        <v/>
      </c>
      <c r="R34" s="35" t="str">
        <f t="shared" si="16"/>
        <v/>
      </c>
      <c r="S34" s="35" t="str">
        <f t="shared" si="16"/>
        <v/>
      </c>
      <c r="T34" s="35" t="str">
        <f t="shared" si="16"/>
        <v/>
      </c>
      <c r="U34" s="35" t="str">
        <f t="shared" si="16"/>
        <v/>
      </c>
      <c r="V34" s="35" t="str">
        <f t="shared" si="16"/>
        <v/>
      </c>
      <c r="W34" s="35" t="str">
        <f t="shared" si="16"/>
        <v/>
      </c>
      <c r="X34" s="35" t="str">
        <f t="shared" si="16"/>
        <v/>
      </c>
      <c r="Y34" s="35" t="str">
        <f t="shared" si="16"/>
        <v/>
      </c>
      <c r="Z34" s="35" t="str">
        <f t="shared" si="16"/>
        <v/>
      </c>
      <c r="AA34" s="35" t="str">
        <f t="shared" si="16"/>
        <v/>
      </c>
      <c r="AB34" s="35" t="str">
        <f t="shared" si="16"/>
        <v/>
      </c>
      <c r="AC34" s="35" t="str">
        <f t="shared" si="16"/>
        <v/>
      </c>
      <c r="AD34" s="35" t="str">
        <f t="shared" si="16"/>
        <v/>
      </c>
      <c r="AE34" s="35" t="str">
        <f t="shared" si="17"/>
        <v/>
      </c>
      <c r="AF34" s="35" t="str">
        <f t="shared" si="17"/>
        <v/>
      </c>
      <c r="AG34" s="35" t="str">
        <f t="shared" si="17"/>
        <v/>
      </c>
      <c r="AH34" s="35" t="str">
        <f t="shared" si="17"/>
        <v/>
      </c>
      <c r="AI34" s="35" t="str">
        <f t="shared" si="17"/>
        <v/>
      </c>
      <c r="AJ34" s="35" t="str">
        <f t="shared" si="17"/>
        <v/>
      </c>
      <c r="AK34" s="35" t="str">
        <f t="shared" si="17"/>
        <v/>
      </c>
      <c r="AL34" s="35" t="str">
        <f t="shared" si="17"/>
        <v/>
      </c>
      <c r="AM34" s="35" t="str">
        <f t="shared" si="17"/>
        <v/>
      </c>
    </row>
    <row r="35" spans="1:39" ht="14.25" customHeight="1" x14ac:dyDescent="0.3">
      <c r="D35" s="27"/>
      <c r="E35" s="1"/>
      <c r="F35" s="1"/>
      <c r="G35" s="1" t="str">
        <f>+VLOOKUP($C35,MasterData!$B$4:$K$1003,4,"false")</f>
        <v/>
      </c>
      <c r="H35" s="1" t="str">
        <f>+VLOOKUP($C35,MasterData!$B$4:$K$1003,5,"false")</f>
        <v/>
      </c>
      <c r="I35" s="3">
        <f>+VLOOKUP($C35,MasterData!$B$4:$K$1003,6,"false")</f>
        <v>0</v>
      </c>
      <c r="J35" s="31" t="str">
        <f t="shared" si="11"/>
        <v>1</v>
      </c>
      <c r="K35" s="1" t="str">
        <f t="shared" si="12"/>
        <v xml:space="preserve">  1</v>
      </c>
      <c r="N35" s="35" t="str">
        <f t="shared" si="18"/>
        <v/>
      </c>
      <c r="O35" s="35" t="str">
        <f t="shared" si="16"/>
        <v/>
      </c>
      <c r="P35" s="35" t="str">
        <f t="shared" si="16"/>
        <v/>
      </c>
      <c r="Q35" s="35" t="str">
        <f t="shared" si="16"/>
        <v/>
      </c>
      <c r="R35" s="35" t="str">
        <f t="shared" si="16"/>
        <v/>
      </c>
      <c r="S35" s="35" t="str">
        <f t="shared" si="16"/>
        <v/>
      </c>
      <c r="T35" s="35" t="str">
        <f t="shared" si="16"/>
        <v/>
      </c>
      <c r="U35" s="35" t="str">
        <f t="shared" si="16"/>
        <v/>
      </c>
      <c r="V35" s="35" t="str">
        <f t="shared" si="16"/>
        <v/>
      </c>
      <c r="W35" s="35" t="str">
        <f t="shared" si="16"/>
        <v/>
      </c>
      <c r="X35" s="35" t="str">
        <f t="shared" si="16"/>
        <v/>
      </c>
      <c r="Y35" s="35" t="str">
        <f t="shared" si="16"/>
        <v/>
      </c>
      <c r="Z35" s="35" t="str">
        <f t="shared" si="16"/>
        <v/>
      </c>
      <c r="AA35" s="35" t="str">
        <f t="shared" si="16"/>
        <v/>
      </c>
      <c r="AB35" s="35" t="str">
        <f t="shared" si="16"/>
        <v/>
      </c>
      <c r="AC35" s="35" t="str">
        <f t="shared" si="16"/>
        <v/>
      </c>
      <c r="AD35" s="35" t="str">
        <f t="shared" si="16"/>
        <v/>
      </c>
      <c r="AE35" s="35" t="str">
        <f t="shared" si="17"/>
        <v/>
      </c>
      <c r="AF35" s="35" t="str">
        <f t="shared" si="17"/>
        <v/>
      </c>
      <c r="AG35" s="35" t="str">
        <f t="shared" si="17"/>
        <v/>
      </c>
      <c r="AH35" s="35" t="str">
        <f t="shared" si="17"/>
        <v/>
      </c>
      <c r="AI35" s="35" t="str">
        <f t="shared" si="17"/>
        <v/>
      </c>
      <c r="AJ35" s="35" t="str">
        <f t="shared" si="17"/>
        <v/>
      </c>
      <c r="AK35" s="35" t="str">
        <f t="shared" si="17"/>
        <v/>
      </c>
      <c r="AL35" s="35" t="str">
        <f t="shared" si="17"/>
        <v/>
      </c>
      <c r="AM35" s="35" t="str">
        <f t="shared" si="17"/>
        <v/>
      </c>
    </row>
    <row r="36" spans="1:39" ht="14.25" customHeight="1" x14ac:dyDescent="0.3">
      <c r="D36" s="27"/>
      <c r="E36" s="1"/>
      <c r="F36" s="1"/>
      <c r="G36" s="1" t="str">
        <f>+VLOOKUP($C36,MasterData!$B$4:$K$1003,4,"false")</f>
        <v/>
      </c>
      <c r="H36" s="1" t="str">
        <f>+VLOOKUP($C36,MasterData!$B$4:$K$1003,5,"false")</f>
        <v/>
      </c>
      <c r="I36" s="3">
        <f>+VLOOKUP($C36,MasterData!$B$4:$K$1003,6,"false")</f>
        <v>0</v>
      </c>
      <c r="J36" s="31" t="str">
        <f t="shared" si="11"/>
        <v>1</v>
      </c>
      <c r="K36" s="1" t="str">
        <f t="shared" si="12"/>
        <v xml:space="preserve">  1</v>
      </c>
      <c r="N36" s="35" t="str">
        <f t="shared" si="18"/>
        <v/>
      </c>
      <c r="O36" s="35" t="str">
        <f t="shared" si="16"/>
        <v/>
      </c>
      <c r="P36" s="35" t="str">
        <f t="shared" si="16"/>
        <v/>
      </c>
      <c r="Q36" s="35" t="str">
        <f t="shared" si="16"/>
        <v/>
      </c>
      <c r="R36" s="35" t="str">
        <f t="shared" si="16"/>
        <v/>
      </c>
      <c r="S36" s="35" t="str">
        <f t="shared" si="16"/>
        <v/>
      </c>
      <c r="T36" s="35" t="str">
        <f t="shared" si="16"/>
        <v/>
      </c>
      <c r="U36" s="35" t="str">
        <f t="shared" si="16"/>
        <v/>
      </c>
      <c r="V36" s="35" t="str">
        <f t="shared" si="16"/>
        <v/>
      </c>
      <c r="W36" s="35" t="str">
        <f t="shared" si="16"/>
        <v/>
      </c>
      <c r="X36" s="35" t="str">
        <f t="shared" si="16"/>
        <v/>
      </c>
      <c r="Y36" s="35" t="str">
        <f t="shared" si="16"/>
        <v/>
      </c>
      <c r="Z36" s="35" t="str">
        <f t="shared" si="16"/>
        <v/>
      </c>
      <c r="AA36" s="35" t="str">
        <f t="shared" si="16"/>
        <v/>
      </c>
      <c r="AB36" s="35" t="str">
        <f t="shared" si="16"/>
        <v/>
      </c>
      <c r="AC36" s="35" t="str">
        <f t="shared" si="16"/>
        <v/>
      </c>
      <c r="AD36" s="35" t="str">
        <f t="shared" si="16"/>
        <v/>
      </c>
      <c r="AE36" s="35" t="str">
        <f t="shared" si="17"/>
        <v/>
      </c>
      <c r="AF36" s="35" t="str">
        <f t="shared" si="17"/>
        <v/>
      </c>
      <c r="AG36" s="35" t="str">
        <f t="shared" si="17"/>
        <v/>
      </c>
      <c r="AH36" s="35" t="str">
        <f t="shared" si="17"/>
        <v/>
      </c>
      <c r="AI36" s="35" t="str">
        <f t="shared" si="17"/>
        <v/>
      </c>
      <c r="AJ36" s="35" t="str">
        <f t="shared" si="17"/>
        <v/>
      </c>
      <c r="AK36" s="35" t="str">
        <f t="shared" si="17"/>
        <v/>
      </c>
      <c r="AL36" s="35" t="str">
        <f t="shared" si="17"/>
        <v/>
      </c>
      <c r="AM36" s="35" t="str">
        <f t="shared" si="17"/>
        <v/>
      </c>
    </row>
    <row r="37" spans="1:39" ht="14.25" customHeight="1" x14ac:dyDescent="0.3">
      <c r="D37" s="27"/>
      <c r="E37" s="1"/>
      <c r="F37" s="1"/>
      <c r="G37" s="1" t="str">
        <f>+VLOOKUP($C37,MasterData!$B$4:$K$1003,4,"false")</f>
        <v/>
      </c>
      <c r="H37" s="1" t="str">
        <f>+VLOOKUP($C37,MasterData!$B$4:$K$1003,5,"false")</f>
        <v/>
      </c>
      <c r="I37" s="3">
        <f>+VLOOKUP($C37,MasterData!$B$4:$K$1003,6,"false")</f>
        <v>0</v>
      </c>
      <c r="J37" s="31" t="str">
        <f t="shared" si="11"/>
        <v>1</v>
      </c>
      <c r="K37" s="1" t="str">
        <f t="shared" si="12"/>
        <v xml:space="preserve">  1</v>
      </c>
      <c r="M37" s="12" t="s">
        <v>565</v>
      </c>
      <c r="N37" s="36">
        <f>IF(N33="",1000,SUM(N31:N33))</f>
        <v>1000</v>
      </c>
      <c r="O37" s="36">
        <f t="shared" ref="O37:AM37" si="19">IF(O33="",1000,SUM(O31:O33))</f>
        <v>1000</v>
      </c>
      <c r="P37" s="36">
        <f t="shared" si="19"/>
        <v>1000</v>
      </c>
      <c r="Q37" s="36">
        <f t="shared" si="19"/>
        <v>1000</v>
      </c>
      <c r="R37" s="36">
        <f t="shared" si="19"/>
        <v>1000</v>
      </c>
      <c r="S37" s="36">
        <f t="shared" si="19"/>
        <v>1000</v>
      </c>
      <c r="T37" s="36">
        <f t="shared" si="19"/>
        <v>1000</v>
      </c>
      <c r="U37" s="36">
        <f t="shared" si="19"/>
        <v>1000</v>
      </c>
      <c r="V37" s="36">
        <f t="shared" si="19"/>
        <v>1000</v>
      </c>
      <c r="W37" s="36">
        <f t="shared" si="19"/>
        <v>1000</v>
      </c>
      <c r="X37" s="36">
        <f t="shared" si="19"/>
        <v>1000</v>
      </c>
      <c r="Y37" s="36">
        <f t="shared" si="19"/>
        <v>1000</v>
      </c>
      <c r="Z37" s="36">
        <f t="shared" si="19"/>
        <v>1000</v>
      </c>
      <c r="AA37" s="36">
        <f t="shared" si="19"/>
        <v>1000</v>
      </c>
      <c r="AB37" s="36">
        <f t="shared" si="19"/>
        <v>1000</v>
      </c>
      <c r="AC37" s="36">
        <f t="shared" si="19"/>
        <v>1000</v>
      </c>
      <c r="AD37" s="36">
        <f t="shared" si="19"/>
        <v>1000</v>
      </c>
      <c r="AE37" s="36">
        <f t="shared" si="19"/>
        <v>1000</v>
      </c>
      <c r="AF37" s="36">
        <f t="shared" si="19"/>
        <v>1000</v>
      </c>
      <c r="AG37" s="36">
        <f t="shared" si="19"/>
        <v>1000</v>
      </c>
      <c r="AH37" s="36">
        <f t="shared" si="19"/>
        <v>1000</v>
      </c>
      <c r="AI37" s="36">
        <f t="shared" si="19"/>
        <v>1000</v>
      </c>
      <c r="AJ37" s="36">
        <f t="shared" si="19"/>
        <v>1000</v>
      </c>
      <c r="AK37" s="36">
        <f t="shared" si="19"/>
        <v>1000</v>
      </c>
      <c r="AL37" s="36">
        <f t="shared" si="19"/>
        <v>1000</v>
      </c>
      <c r="AM37" s="36">
        <f t="shared" si="19"/>
        <v>1000</v>
      </c>
    </row>
    <row r="38" spans="1:39" ht="14.25" customHeight="1" x14ac:dyDescent="0.3">
      <c r="D38" s="27"/>
      <c r="E38" s="1"/>
      <c r="F38" s="1"/>
      <c r="G38" s="1" t="str">
        <f>+VLOOKUP($C38,MasterData!$B$4:$K$1003,4,"false")</f>
        <v/>
      </c>
      <c r="H38" s="1" t="str">
        <f>+VLOOKUP($C38,MasterData!$B$4:$K$1003,5,"false")</f>
        <v/>
      </c>
      <c r="I38" s="3">
        <f>+VLOOKUP($C38,MasterData!$B$4:$K$1003,6,"false")</f>
        <v>0</v>
      </c>
      <c r="J38" s="31" t="str">
        <f t="shared" si="11"/>
        <v>1</v>
      </c>
      <c r="K38" s="1" t="str">
        <f t="shared" si="12"/>
        <v xml:space="preserve">  1</v>
      </c>
      <c r="M38" s="12" t="s">
        <v>212</v>
      </c>
      <c r="N38" s="37">
        <f>RANK(N37,($N$10:$AM$10,$N$19:$AM$19,$N$28:$AM$28, $N$37:$AM$37),1)</f>
        <v>6</v>
      </c>
      <c r="O38" s="37">
        <f>RANK(O37,($N$10:$AM$10,$N$19:$AM$19,$N$28:$AM$28, $N$37:$AM$37),1)</f>
        <v>6</v>
      </c>
      <c r="P38" s="37">
        <f>RANK(P37,($N$10:$AM$10,$N$19:$AM$19,$N$28:$AM$28, $N$37:$AM$37),1)</f>
        <v>6</v>
      </c>
      <c r="Q38" s="37">
        <f>RANK(Q37,($N$10:$AM$10,$N$19:$AM$19,$N$28:$AM$28, $N$37:$AM$37),1)</f>
        <v>6</v>
      </c>
      <c r="R38" s="37">
        <f>RANK(R37,($N$10:$AM$10,$N$19:$AM$19,$N$28:$AM$28, $N$37:$AM$37),1)</f>
        <v>6</v>
      </c>
      <c r="S38" s="37">
        <f>RANK(S37,($N$10:$AM$10,$N$19:$AM$19,$N$28:$AM$28, $N$37:$AM$37),1)</f>
        <v>6</v>
      </c>
      <c r="T38" s="37">
        <f>RANK(T37,($N$10:$AM$10,$N$19:$AM$19,$N$28:$AM$28, $N$37:$AM$37),1)</f>
        <v>6</v>
      </c>
      <c r="U38" s="37">
        <f>RANK(U37,($N$10:$AM$10,$N$19:$AM$19,$N$28:$AM$28, $N$37:$AM$37),1)</f>
        <v>6</v>
      </c>
      <c r="V38" s="37">
        <f>RANK(V37,($N$10:$AM$10,$N$19:$AM$19,$N$28:$AM$28, $N$37:$AM$37),1)</f>
        <v>6</v>
      </c>
      <c r="W38" s="37">
        <f>RANK(W37,($N$10:$AM$10,$N$19:$AM$19,$N$28:$AM$28, $N$37:$AM$37),1)</f>
        <v>6</v>
      </c>
      <c r="X38" s="37">
        <f>RANK(X37,($N$10:$AM$10,$N$19:$AM$19,$N$28:$AM$28, $N$37:$AM$37),1)</f>
        <v>6</v>
      </c>
      <c r="Y38" s="37">
        <f>RANK(Y37,($N$10:$AM$10,$N$19:$AM$19,$N$28:$AM$28, $N$37:$AM$37),1)</f>
        <v>6</v>
      </c>
      <c r="Z38" s="37">
        <f>RANK(Z37,($N$10:$AM$10,$N$19:$AM$19,$N$28:$AM$28, $N$37:$AM$37),1)</f>
        <v>6</v>
      </c>
      <c r="AA38" s="37">
        <f>RANK(AA37,($N$10:$AM$10,$N$19:$AM$19,$N$28:$AM$28, $N$37:$AM$37),1)</f>
        <v>6</v>
      </c>
      <c r="AB38" s="37">
        <f>RANK(AB37,($N$10:$AM$10,$N$19:$AM$19,$N$28:$AM$28, $N$37:$AM$37),1)</f>
        <v>6</v>
      </c>
      <c r="AC38" s="37">
        <f>RANK(AC37,($N$10:$AM$10,$N$19:$AM$19,$N$28:$AM$28, $N$37:$AM$37),1)</f>
        <v>6</v>
      </c>
      <c r="AD38" s="37">
        <f>RANK(AD37,($N$10:$AM$10,$N$19:$AM$19,$N$28:$AM$28, $N$37:$AM$37),1)</f>
        <v>6</v>
      </c>
      <c r="AE38" s="37">
        <f>RANK(AE37,($N$10:$AM$10,$N$19:$AM$19,$N$28:$AM$28, $N$37:$AM$37),1)</f>
        <v>6</v>
      </c>
      <c r="AF38" s="37">
        <f>RANK(AF37,($N$10:$AM$10,$N$19:$AM$19,$N$28:$AM$28, $N$37:$AM$37),1)</f>
        <v>6</v>
      </c>
      <c r="AG38" s="37">
        <f>RANK(AG37,($N$10:$AM$10,$N$19:$AM$19,$N$28:$AM$28, $N$37:$AM$37),1)</f>
        <v>6</v>
      </c>
      <c r="AH38" s="37">
        <f>RANK(AH37,($N$10:$AM$10,$N$19:$AM$19,$N$28:$AM$28, $N$37:$AM$37),1)</f>
        <v>6</v>
      </c>
      <c r="AI38" s="37">
        <f>RANK(AI37,($N$10:$AM$10,$N$19:$AM$19,$N$28:$AM$28, $N$37:$AM$37),1)</f>
        <v>6</v>
      </c>
      <c r="AJ38" s="37">
        <f>RANK(AJ37,($N$10:$AM$10,$N$19:$AM$19,$N$28:$AM$28, $N$37:$AM$37),1)</f>
        <v>6</v>
      </c>
      <c r="AK38" s="37">
        <f>RANK(AK37,($N$10:$AM$10,$N$19:$AM$19,$N$28:$AM$28, $N$37:$AM$37),1)</f>
        <v>6</v>
      </c>
      <c r="AL38" s="37">
        <f>RANK(AL37,($N$10:$AM$10,$N$19:$AM$19,$N$28:$AM$28, $N$37:$AM$37),1)</f>
        <v>6</v>
      </c>
      <c r="AM38" s="37">
        <f>RANK(AM37,($N$10:$AM$10,$N$19:$AM$19,$N$28:$AM$28, $N$37:$AM$37),1)</f>
        <v>6</v>
      </c>
    </row>
    <row r="39" spans="1:39" ht="14.25" customHeight="1" x14ac:dyDescent="0.3">
      <c r="D39" s="27"/>
      <c r="E39" s="1"/>
      <c r="F39" s="1"/>
      <c r="G39" s="1" t="str">
        <f>+VLOOKUP($C39,MasterData!$B$4:$K$1003,4,"false")</f>
        <v/>
      </c>
      <c r="H39" s="1" t="str">
        <f>+VLOOKUP($C39,MasterData!$B$4:$K$1003,5,"false")</f>
        <v/>
      </c>
      <c r="I39" s="3">
        <f>+VLOOKUP($C39,MasterData!$B$4:$K$1003,6,"false")</f>
        <v>0</v>
      </c>
      <c r="J39" s="31" t="str">
        <f t="shared" si="11"/>
        <v>1</v>
      </c>
      <c r="K39" s="1" t="str">
        <f t="shared" si="12"/>
        <v xml:space="preserve">  1</v>
      </c>
    </row>
    <row r="40" spans="1:39" ht="14.25" customHeight="1" x14ac:dyDescent="0.3">
      <c r="D40" s="27"/>
      <c r="E40" s="1"/>
      <c r="F40" s="1"/>
      <c r="G40" s="1" t="str">
        <f>+VLOOKUP($C40,MasterData!$B$4:$K$1003,4,"false")</f>
        <v/>
      </c>
      <c r="H40" s="1" t="str">
        <f>+VLOOKUP($C40,MasterData!$B$4:$K$1003,5,"false")</f>
        <v/>
      </c>
      <c r="I40" s="3">
        <f>+VLOOKUP($C40,MasterData!$B$4:$K$1003,6,"false")</f>
        <v>0</v>
      </c>
      <c r="J40" s="31" t="str">
        <f t="shared" si="11"/>
        <v>1</v>
      </c>
      <c r="K40" s="1" t="str">
        <f t="shared" si="12"/>
        <v xml:space="preserve">  1</v>
      </c>
    </row>
    <row r="41" spans="1:39" ht="14.25" customHeight="1" x14ac:dyDescent="0.3">
      <c r="D41" s="27"/>
      <c r="E41" s="1"/>
      <c r="F41" s="1"/>
      <c r="G41" s="1" t="str">
        <f>+VLOOKUP($C41,MasterData!$B$4:$K$1003,4,"false")</f>
        <v/>
      </c>
      <c r="H41" s="1" t="str">
        <f>+VLOOKUP($C41,MasterData!$B$4:$K$1003,5,"false")</f>
        <v/>
      </c>
      <c r="I41" s="3">
        <f>+VLOOKUP($C41,MasterData!$B$4:$K$1003,6,"false")</f>
        <v>0</v>
      </c>
      <c r="J41" s="31" t="str">
        <f t="shared" si="11"/>
        <v>1</v>
      </c>
      <c r="K41" s="1" t="str">
        <f t="shared" si="12"/>
        <v xml:space="preserve">  1</v>
      </c>
    </row>
    <row r="42" spans="1:39" ht="14.25" customHeight="1" x14ac:dyDescent="0.3">
      <c r="D42" s="27"/>
      <c r="E42" s="1"/>
      <c r="F42" s="1"/>
      <c r="G42" s="1" t="str">
        <f>+VLOOKUP($C42,MasterData!$B$4:$K$1003,4,"false")</f>
        <v/>
      </c>
      <c r="H42" s="1" t="str">
        <f>+VLOOKUP($C42,MasterData!$B$4:$K$1003,5,"false")</f>
        <v/>
      </c>
      <c r="I42" s="3">
        <f>+VLOOKUP($C42,MasterData!$B$4:$K$1003,6,"false")</f>
        <v>0</v>
      </c>
      <c r="J42" s="31" t="str">
        <f t="shared" si="11"/>
        <v>1</v>
      </c>
      <c r="K42" s="1" t="str">
        <f t="shared" si="12"/>
        <v xml:space="preserve">  1</v>
      </c>
    </row>
    <row r="43" spans="1:39" ht="14.25" customHeight="1" x14ac:dyDescent="0.3">
      <c r="D43" s="27"/>
      <c r="E43" s="1"/>
      <c r="F43" s="1"/>
      <c r="G43" s="1" t="str">
        <f>+VLOOKUP($C43,MasterData!$B$4:$K$1003,4,"false")</f>
        <v/>
      </c>
      <c r="H43" s="1" t="str">
        <f>+VLOOKUP($C43,MasterData!$B$4:$K$1003,5,"false")</f>
        <v/>
      </c>
      <c r="I43" s="3">
        <f>+VLOOKUP($C43,MasterData!$B$4:$K$1003,6,"false")</f>
        <v>0</v>
      </c>
      <c r="J43" s="31" t="str">
        <f t="shared" si="11"/>
        <v>1</v>
      </c>
      <c r="K43" s="1" t="str">
        <f t="shared" si="12"/>
        <v xml:space="preserve">  1</v>
      </c>
    </row>
    <row r="44" spans="1:39" ht="14.25" customHeight="1" x14ac:dyDescent="0.3">
      <c r="D44" s="27"/>
      <c r="E44" s="1"/>
      <c r="F44" s="1"/>
      <c r="G44" s="1" t="str">
        <f>+VLOOKUP($C44,MasterData!$B$4:$K$1003,4,"false")</f>
        <v/>
      </c>
      <c r="H44" s="1" t="str">
        <f>+VLOOKUP($C44,MasterData!$B$4:$K$1003,5,"false")</f>
        <v/>
      </c>
      <c r="I44" s="3">
        <f>+VLOOKUP($C44,MasterData!$B$4:$K$1003,6,"false")</f>
        <v>0</v>
      </c>
      <c r="J44" s="31" t="str">
        <f t="shared" si="11"/>
        <v>1</v>
      </c>
      <c r="K44" s="1" t="str">
        <f t="shared" si="12"/>
        <v xml:space="preserve">  1</v>
      </c>
    </row>
    <row r="45" spans="1:39" ht="14.25" customHeight="1" x14ac:dyDescent="0.3">
      <c r="D45" s="27"/>
      <c r="E45" s="1"/>
      <c r="F45" s="1"/>
      <c r="G45" s="1" t="str">
        <f>+VLOOKUP($C45,MasterData!$B$4:$K$1003,4,"false")</f>
        <v/>
      </c>
      <c r="H45" s="1" t="str">
        <f>+VLOOKUP($C45,MasterData!$B$4:$K$1003,5,"false")</f>
        <v/>
      </c>
      <c r="I45" s="3">
        <f>+VLOOKUP($C45,MasterData!$B$4:$K$1003,6,"false")</f>
        <v>0</v>
      </c>
      <c r="J45" s="31" t="str">
        <f t="shared" si="11"/>
        <v>1</v>
      </c>
      <c r="K45" s="1" t="str">
        <f t="shared" si="12"/>
        <v xml:space="preserve">  1</v>
      </c>
    </row>
    <row r="46" spans="1:39" ht="14.25" customHeight="1" x14ac:dyDescent="0.3">
      <c r="D46" s="27"/>
      <c r="E46" s="1"/>
      <c r="F46" s="1"/>
      <c r="G46" s="1" t="str">
        <f>+VLOOKUP($C46,MasterData!$B$4:$K$1003,4,"false")</f>
        <v/>
      </c>
      <c r="H46" s="1" t="str">
        <f>+VLOOKUP($C46,MasterData!$B$4:$K$1003,5,"false")</f>
        <v/>
      </c>
      <c r="I46" s="3">
        <f>+VLOOKUP($C46,MasterData!$B$4:$K$1003,6,"false")</f>
        <v>0</v>
      </c>
      <c r="J46" s="31" t="str">
        <f t="shared" si="11"/>
        <v>1</v>
      </c>
      <c r="K46" s="1" t="str">
        <f t="shared" si="12"/>
        <v xml:space="preserve">  1</v>
      </c>
    </row>
    <row r="47" spans="1:39" ht="14.25" customHeight="1" x14ac:dyDescent="0.3">
      <c r="D47" s="27"/>
      <c r="E47" s="1"/>
      <c r="F47" s="1"/>
      <c r="G47" s="1" t="str">
        <f>+VLOOKUP($C47,MasterData!$B$4:$K$1003,4,"false")</f>
        <v/>
      </c>
      <c r="H47" s="1" t="str">
        <f>+VLOOKUP($C47,MasterData!$B$4:$K$1003,5,"false")</f>
        <v/>
      </c>
      <c r="I47" s="3">
        <f>+VLOOKUP($C47,MasterData!$B$4:$K$1003,6,"false")</f>
        <v>0</v>
      </c>
      <c r="J47" s="31" t="str">
        <f t="shared" si="11"/>
        <v>1</v>
      </c>
      <c r="K47" s="1" t="str">
        <f t="shared" si="12"/>
        <v xml:space="preserve">  1</v>
      </c>
    </row>
    <row r="48" spans="1:39" ht="14.25" customHeight="1" x14ac:dyDescent="0.3">
      <c r="C48" s="29"/>
      <c r="D48" s="27"/>
      <c r="E48" s="1"/>
      <c r="F48" s="1"/>
      <c r="G48" s="1"/>
      <c r="H48" s="1"/>
      <c r="I48" s="3"/>
      <c r="J48" s="31"/>
      <c r="K48" s="1" t="str">
        <f t="shared" si="12"/>
        <v xml:space="preserve">  </v>
      </c>
    </row>
    <row r="49" spans="3:11" ht="14.25" customHeight="1" x14ac:dyDescent="0.3">
      <c r="C49" s="29"/>
      <c r="D49" s="27"/>
      <c r="E49" s="1"/>
      <c r="F49" s="1"/>
      <c r="G49" s="1"/>
      <c r="H49" s="1"/>
      <c r="I49" s="3"/>
      <c r="J49" s="31"/>
      <c r="K49" s="1" t="str">
        <f t="shared" si="12"/>
        <v xml:space="preserve">  </v>
      </c>
    </row>
    <row r="50" spans="3:11" ht="14.25" customHeight="1" x14ac:dyDescent="0.3">
      <c r="C50" s="29"/>
      <c r="D50" s="27"/>
      <c r="E50" s="1"/>
      <c r="F50" s="1"/>
      <c r="G50" s="1"/>
      <c r="H50" s="1"/>
      <c r="I50" s="3"/>
      <c r="J50" s="31"/>
      <c r="K50" s="1" t="str">
        <f t="shared" si="12"/>
        <v xml:space="preserve">  </v>
      </c>
    </row>
    <row r="51" spans="3:11" ht="14.25" customHeight="1" x14ac:dyDescent="0.3">
      <c r="C51" s="3" t="s">
        <v>214</v>
      </c>
      <c r="D51" t="s">
        <v>200</v>
      </c>
      <c r="E51" s="1"/>
      <c r="F51" s="1"/>
      <c r="G51" s="1"/>
      <c r="H51" s="1"/>
      <c r="I51" s="3"/>
      <c r="J51" s="31"/>
      <c r="K51" s="1" t="str">
        <f t="shared" si="12"/>
        <v xml:space="preserve">  </v>
      </c>
    </row>
    <row r="52" spans="3:11" ht="14.25" customHeight="1" x14ac:dyDescent="0.3">
      <c r="C52" s="29"/>
      <c r="D52" s="27"/>
      <c r="E52" s="1"/>
      <c r="F52" s="1"/>
      <c r="G52" s="1"/>
      <c r="H52" s="1"/>
      <c r="I52" s="3"/>
      <c r="J52" s="31"/>
      <c r="K52" s="1" t="str">
        <f t="shared" si="12"/>
        <v xml:space="preserve">  </v>
      </c>
    </row>
    <row r="53" spans="3:11" ht="14.25" customHeight="1" x14ac:dyDescent="0.3">
      <c r="C53" s="29"/>
      <c r="D53" s="27"/>
      <c r="E53" s="1"/>
      <c r="F53" s="1"/>
      <c r="G53" s="1"/>
      <c r="H53" s="1"/>
      <c r="I53" s="3"/>
      <c r="J53" s="31"/>
      <c r="K53" s="1" t="str">
        <f t="shared" si="12"/>
        <v xml:space="preserve">  </v>
      </c>
    </row>
    <row r="54" spans="3:11" ht="14.25" customHeight="1" x14ac:dyDescent="0.3">
      <c r="C54" s="29"/>
      <c r="D54" s="27"/>
      <c r="E54" s="1"/>
      <c r="F54" s="1"/>
      <c r="G54" s="1"/>
      <c r="H54" s="1"/>
      <c r="I54" s="3"/>
      <c r="J54" s="31"/>
      <c r="K54" s="1" t="str">
        <f t="shared" si="12"/>
        <v xml:space="preserve">  </v>
      </c>
    </row>
    <row r="55" spans="3:11" ht="14.25" customHeight="1" x14ac:dyDescent="0.3">
      <c r="C55" s="29"/>
      <c r="D55" s="27"/>
      <c r="E55" s="1"/>
      <c r="F55" s="1"/>
      <c r="G55" s="1"/>
      <c r="H55" s="1"/>
      <c r="I55" s="3"/>
      <c r="J55" s="31"/>
      <c r="K55" s="1" t="str">
        <f t="shared" si="12"/>
        <v xml:space="preserve">  </v>
      </c>
    </row>
    <row r="56" spans="3:11" ht="14.25" customHeight="1" x14ac:dyDescent="0.3">
      <c r="C56" s="29"/>
      <c r="D56" s="27"/>
      <c r="E56" s="1"/>
      <c r="F56" s="1"/>
      <c r="G56" s="1"/>
      <c r="H56" s="1"/>
      <c r="I56" s="3"/>
      <c r="J56" s="31"/>
      <c r="K56" s="1" t="str">
        <f t="shared" si="12"/>
        <v xml:space="preserve">  </v>
      </c>
    </row>
    <row r="57" spans="3:11" ht="14.25" customHeight="1" x14ac:dyDescent="0.3">
      <c r="E57" s="1"/>
      <c r="F57" s="1"/>
      <c r="G57" s="1"/>
      <c r="H57" s="1"/>
      <c r="I57" s="3"/>
    </row>
    <row r="58" spans="3:11" ht="14.25" customHeight="1" x14ac:dyDescent="0.3">
      <c r="E58" s="1"/>
      <c r="F58" s="1"/>
      <c r="G58" s="1"/>
      <c r="H58" s="1"/>
      <c r="I58" s="3"/>
    </row>
    <row r="59" spans="3:11" ht="14.25" customHeight="1" x14ac:dyDescent="0.3">
      <c r="E59" s="1"/>
      <c r="F59" s="1"/>
      <c r="G59" s="1"/>
      <c r="H59" s="1"/>
      <c r="I59" s="3"/>
    </row>
    <row r="60" spans="3:11" ht="14.25" customHeight="1" x14ac:dyDescent="0.3">
      <c r="E60" s="1"/>
      <c r="F60" s="1"/>
      <c r="G60" s="1"/>
      <c r="H60" s="1"/>
      <c r="I60" s="3"/>
    </row>
    <row r="61" spans="3:11" ht="14.25" customHeight="1" x14ac:dyDescent="0.3">
      <c r="E61" s="1"/>
      <c r="F61" s="1"/>
      <c r="G61" s="1"/>
      <c r="H61" s="1"/>
      <c r="I61" s="3"/>
    </row>
    <row r="62" spans="3:11" ht="14.25" customHeight="1" x14ac:dyDescent="0.3">
      <c r="E62" s="1"/>
      <c r="F62" s="1"/>
      <c r="G62" s="1"/>
      <c r="H62" s="1"/>
      <c r="I62" s="3"/>
    </row>
    <row r="63" spans="3:11" ht="14.25" customHeight="1" x14ac:dyDescent="0.3">
      <c r="E63" s="1"/>
      <c r="F63" s="1"/>
      <c r="G63" s="1"/>
      <c r="H63" s="1"/>
      <c r="I63" s="3"/>
    </row>
    <row r="64" spans="3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496</v>
      </c>
    </row>
    <row r="101" spans="2:14" ht="14.25" customHeight="1" x14ac:dyDescent="0.3">
      <c r="E101" s="1"/>
      <c r="F101" s="1"/>
      <c r="G101" s="1"/>
      <c r="H101" s="1"/>
      <c r="I101" s="3"/>
      <c r="N101" t="s">
        <v>201</v>
      </c>
    </row>
    <row r="102" spans="2:14" ht="14.25" customHeight="1" x14ac:dyDescent="0.3">
      <c r="E102" s="1"/>
      <c r="F102" s="1"/>
      <c r="G102" s="1"/>
      <c r="H102" s="1"/>
      <c r="I102" s="3"/>
      <c r="N102" t="s">
        <v>206</v>
      </c>
    </row>
    <row r="103" spans="2:14" ht="14.25" customHeight="1" x14ac:dyDescent="0.3">
      <c r="E103" s="1"/>
      <c r="F103" s="1"/>
      <c r="G103" s="1"/>
      <c r="H103" s="1"/>
      <c r="I103" s="3"/>
      <c r="N103" t="s">
        <v>483</v>
      </c>
    </row>
    <row r="104" spans="2:14" x14ac:dyDescent="0.3">
      <c r="N104" t="s">
        <v>203</v>
      </c>
    </row>
    <row r="105" spans="2:14" x14ac:dyDescent="0.3">
      <c r="N105" t="s">
        <v>492</v>
      </c>
    </row>
    <row r="106" spans="2:14" ht="14.25" customHeight="1" x14ac:dyDescent="0.3">
      <c r="B106" s="75"/>
      <c r="C106" s="75"/>
      <c r="D106" s="75"/>
      <c r="E106" s="5"/>
      <c r="F106" s="5"/>
      <c r="G106" s="5"/>
      <c r="H106" s="5"/>
      <c r="I106" s="5"/>
      <c r="N106" t="s">
        <v>202</v>
      </c>
    </row>
    <row r="107" spans="2:14" x14ac:dyDescent="0.3">
      <c r="N107" t="s">
        <v>523</v>
      </c>
    </row>
    <row r="108" spans="2:14" ht="14.25" customHeight="1" x14ac:dyDescent="0.3">
      <c r="B108" s="6" t="s">
        <v>212</v>
      </c>
      <c r="C108" s="6" t="s">
        <v>214</v>
      </c>
      <c r="D108" s="5" t="s">
        <v>200</v>
      </c>
      <c r="N108" t="s">
        <v>207</v>
      </c>
    </row>
    <row r="109" spans="2:14" ht="14.25" customHeight="1" x14ac:dyDescent="0.3">
      <c r="B109" s="3">
        <v>1</v>
      </c>
      <c r="D109" t="s">
        <v>1129</v>
      </c>
      <c r="N109" t="s">
        <v>204</v>
      </c>
    </row>
    <row r="110" spans="2:14" ht="14.25" customHeight="1" x14ac:dyDescent="0.3">
      <c r="B110" s="3">
        <f>+B109+1</f>
        <v>2</v>
      </c>
      <c r="D110" t="s">
        <v>1130</v>
      </c>
      <c r="N110" t="s">
        <v>1009</v>
      </c>
    </row>
    <row r="111" spans="2:14" ht="14.25" customHeight="1" x14ac:dyDescent="0.3">
      <c r="B111" s="3">
        <f t="shared" ref="B111:B174" si="20">+B110+1</f>
        <v>3</v>
      </c>
      <c r="D111" t="s">
        <v>1131</v>
      </c>
      <c r="N111" t="s">
        <v>498</v>
      </c>
    </row>
    <row r="112" spans="2:14" ht="14.25" customHeight="1" x14ac:dyDescent="0.3">
      <c r="B112" s="3">
        <f t="shared" si="20"/>
        <v>4</v>
      </c>
      <c r="D112" t="s">
        <v>1132</v>
      </c>
      <c r="N112" t="s">
        <v>1088</v>
      </c>
    </row>
    <row r="113" spans="2:4" ht="14.25" customHeight="1" x14ac:dyDescent="0.3">
      <c r="B113" s="3">
        <f t="shared" si="20"/>
        <v>5</v>
      </c>
      <c r="D113" t="s">
        <v>1133</v>
      </c>
    </row>
    <row r="114" spans="2:4" ht="14.25" customHeight="1" x14ac:dyDescent="0.3">
      <c r="B114" s="3">
        <f t="shared" si="20"/>
        <v>6</v>
      </c>
      <c r="D114" t="s">
        <v>1134</v>
      </c>
    </row>
    <row r="115" spans="2:4" ht="14.25" customHeight="1" x14ac:dyDescent="0.3">
      <c r="B115" s="3">
        <f t="shared" si="20"/>
        <v>7</v>
      </c>
      <c r="D115" t="s">
        <v>1135</v>
      </c>
    </row>
    <row r="116" spans="2:4" ht="14.25" customHeight="1" x14ac:dyDescent="0.3">
      <c r="B116" s="3">
        <f t="shared" si="20"/>
        <v>8</v>
      </c>
      <c r="D116" t="s">
        <v>1136</v>
      </c>
    </row>
    <row r="117" spans="2:4" ht="14.25" customHeight="1" x14ac:dyDescent="0.3">
      <c r="B117" s="3">
        <f t="shared" si="20"/>
        <v>9</v>
      </c>
      <c r="D117" t="s">
        <v>1137</v>
      </c>
    </row>
    <row r="118" spans="2:4" ht="14.25" customHeight="1" x14ac:dyDescent="0.3">
      <c r="B118" s="3">
        <f t="shared" si="20"/>
        <v>10</v>
      </c>
      <c r="D118" t="s">
        <v>1138</v>
      </c>
    </row>
    <row r="119" spans="2:4" ht="14.25" customHeight="1" x14ac:dyDescent="0.3">
      <c r="B119" s="3">
        <f t="shared" si="20"/>
        <v>11</v>
      </c>
      <c r="D119" t="s">
        <v>1139</v>
      </c>
    </row>
    <row r="120" spans="2:4" ht="14.25" customHeight="1" x14ac:dyDescent="0.3">
      <c r="B120" s="3">
        <f t="shared" si="20"/>
        <v>12</v>
      </c>
      <c r="D120" t="s">
        <v>1140</v>
      </c>
    </row>
    <row r="121" spans="2:4" ht="14.25" customHeight="1" x14ac:dyDescent="0.3">
      <c r="B121" s="3">
        <f t="shared" si="20"/>
        <v>13</v>
      </c>
      <c r="D121" t="s">
        <v>1141</v>
      </c>
    </row>
    <row r="122" spans="2:4" ht="14.25" customHeight="1" x14ac:dyDescent="0.3">
      <c r="B122" s="3">
        <f t="shared" si="20"/>
        <v>14</v>
      </c>
      <c r="D122" t="s">
        <v>1142</v>
      </c>
    </row>
    <row r="123" spans="2:4" ht="14.25" customHeight="1" x14ac:dyDescent="0.3">
      <c r="B123" s="3">
        <f t="shared" si="20"/>
        <v>15</v>
      </c>
      <c r="D123" t="s">
        <v>1143</v>
      </c>
    </row>
    <row r="124" spans="2:4" ht="14.25" customHeight="1" x14ac:dyDescent="0.3">
      <c r="B124" s="3">
        <f t="shared" si="20"/>
        <v>16</v>
      </c>
      <c r="D124" t="s">
        <v>1144</v>
      </c>
    </row>
    <row r="125" spans="2:4" ht="14.25" customHeight="1" x14ac:dyDescent="0.3">
      <c r="B125" s="3">
        <f t="shared" si="20"/>
        <v>17</v>
      </c>
      <c r="D125" t="s">
        <v>1097</v>
      </c>
    </row>
    <row r="126" spans="2:4" ht="14.25" customHeight="1" x14ac:dyDescent="0.3">
      <c r="B126" s="3">
        <f t="shared" si="20"/>
        <v>18</v>
      </c>
      <c r="D126" t="s">
        <v>1145</v>
      </c>
    </row>
    <row r="127" spans="2:4" ht="14.25" customHeight="1" x14ac:dyDescent="0.3">
      <c r="B127" s="3">
        <f t="shared" si="20"/>
        <v>19</v>
      </c>
      <c r="D127" t="s">
        <v>1146</v>
      </c>
    </row>
    <row r="128" spans="2:4" ht="14.25" customHeight="1" x14ac:dyDescent="0.3">
      <c r="B128" s="3">
        <f t="shared" si="20"/>
        <v>20</v>
      </c>
      <c r="D128" t="s">
        <v>1147</v>
      </c>
    </row>
    <row r="129" spans="2:4" ht="14.25" customHeight="1" x14ac:dyDescent="0.3">
      <c r="B129" s="3">
        <f t="shared" si="20"/>
        <v>21</v>
      </c>
      <c r="D129" t="s">
        <v>1148</v>
      </c>
    </row>
    <row r="130" spans="2:4" ht="14.25" customHeight="1" x14ac:dyDescent="0.3">
      <c r="B130" s="3">
        <f t="shared" si="20"/>
        <v>22</v>
      </c>
      <c r="D130" t="s">
        <v>1149</v>
      </c>
    </row>
    <row r="131" spans="2:4" ht="14.25" customHeight="1" x14ac:dyDescent="0.3">
      <c r="B131" s="3">
        <f t="shared" si="20"/>
        <v>23</v>
      </c>
      <c r="D131" t="s">
        <v>1150</v>
      </c>
    </row>
    <row r="132" spans="2:4" ht="14.25" customHeight="1" x14ac:dyDescent="0.3">
      <c r="B132" s="3">
        <f t="shared" si="20"/>
        <v>24</v>
      </c>
      <c r="D132" t="s">
        <v>1151</v>
      </c>
    </row>
    <row r="133" spans="2:4" ht="14.25" customHeight="1" x14ac:dyDescent="0.3">
      <c r="B133" s="3">
        <f t="shared" si="20"/>
        <v>25</v>
      </c>
      <c r="D133" t="s">
        <v>1152</v>
      </c>
    </row>
    <row r="134" spans="2:4" ht="14.25" customHeight="1" x14ac:dyDescent="0.3">
      <c r="B134" s="3">
        <f t="shared" si="20"/>
        <v>26</v>
      </c>
      <c r="D134" t="s">
        <v>1111</v>
      </c>
    </row>
    <row r="135" spans="2:4" ht="14.25" customHeight="1" x14ac:dyDescent="0.3">
      <c r="B135" s="3">
        <f t="shared" si="20"/>
        <v>27</v>
      </c>
      <c r="D135" t="s">
        <v>1153</v>
      </c>
    </row>
    <row r="136" spans="2:4" ht="14.25" customHeight="1" x14ac:dyDescent="0.3">
      <c r="B136" s="3">
        <f t="shared" si="20"/>
        <v>28</v>
      </c>
      <c r="D136" t="s">
        <v>1154</v>
      </c>
    </row>
    <row r="137" spans="2:4" ht="14.25" customHeight="1" x14ac:dyDescent="0.3">
      <c r="B137" s="3">
        <f t="shared" si="20"/>
        <v>29</v>
      </c>
      <c r="D137" t="s">
        <v>1155</v>
      </c>
    </row>
    <row r="138" spans="2:4" ht="14.25" customHeight="1" x14ac:dyDescent="0.3">
      <c r="B138" s="3">
        <f t="shared" si="20"/>
        <v>30</v>
      </c>
      <c r="D138" t="s">
        <v>1156</v>
      </c>
    </row>
    <row r="139" spans="2:4" ht="14.25" customHeight="1" x14ac:dyDescent="0.3">
      <c r="B139" s="3">
        <f t="shared" si="20"/>
        <v>31</v>
      </c>
    </row>
    <row r="140" spans="2:4" ht="14.25" customHeight="1" x14ac:dyDescent="0.3">
      <c r="B140" s="3">
        <f t="shared" si="20"/>
        <v>32</v>
      </c>
    </row>
    <row r="141" spans="2:4" ht="14.25" customHeight="1" x14ac:dyDescent="0.3">
      <c r="B141" s="3">
        <f t="shared" si="20"/>
        <v>33</v>
      </c>
    </row>
    <row r="142" spans="2:4" ht="14.25" customHeight="1" x14ac:dyDescent="0.3">
      <c r="B142" s="3">
        <f t="shared" si="20"/>
        <v>34</v>
      </c>
    </row>
    <row r="143" spans="2:4" ht="14.25" customHeight="1" x14ac:dyDescent="0.3">
      <c r="B143" s="3">
        <f t="shared" si="20"/>
        <v>35</v>
      </c>
    </row>
    <row r="144" spans="2:4" ht="14.25" customHeight="1" x14ac:dyDescent="0.3">
      <c r="B144" s="3">
        <f t="shared" si="20"/>
        <v>36</v>
      </c>
    </row>
    <row r="145" spans="2:2" ht="14.25" customHeight="1" x14ac:dyDescent="0.3">
      <c r="B145" s="3">
        <f t="shared" si="20"/>
        <v>37</v>
      </c>
    </row>
    <row r="146" spans="2:2" ht="14.25" customHeight="1" x14ac:dyDescent="0.3">
      <c r="B146" s="3">
        <f t="shared" si="20"/>
        <v>38</v>
      </c>
    </row>
    <row r="147" spans="2:2" ht="14.25" customHeight="1" x14ac:dyDescent="0.3">
      <c r="B147" s="3">
        <f t="shared" si="20"/>
        <v>39</v>
      </c>
    </row>
    <row r="148" spans="2:2" ht="14.25" customHeight="1" x14ac:dyDescent="0.3">
      <c r="B148" s="3">
        <f t="shared" si="20"/>
        <v>40</v>
      </c>
    </row>
    <row r="149" spans="2:2" ht="14.25" customHeight="1" x14ac:dyDescent="0.3">
      <c r="B149" s="3">
        <f t="shared" si="20"/>
        <v>41</v>
      </c>
    </row>
    <row r="150" spans="2:2" ht="14.25" customHeight="1" x14ac:dyDescent="0.3">
      <c r="B150" s="3">
        <f t="shared" si="20"/>
        <v>42</v>
      </c>
    </row>
    <row r="151" spans="2:2" ht="14.25" customHeight="1" x14ac:dyDescent="0.3">
      <c r="B151" s="3">
        <f t="shared" si="20"/>
        <v>43</v>
      </c>
    </row>
    <row r="152" spans="2:2" ht="14.25" customHeight="1" x14ac:dyDescent="0.3">
      <c r="B152" s="3">
        <f t="shared" si="20"/>
        <v>44</v>
      </c>
    </row>
    <row r="153" spans="2:2" ht="14.25" customHeight="1" x14ac:dyDescent="0.3">
      <c r="B153" s="3">
        <f t="shared" si="20"/>
        <v>45</v>
      </c>
    </row>
    <row r="154" spans="2:2" ht="14.25" customHeight="1" x14ac:dyDescent="0.3">
      <c r="B154" s="3">
        <f t="shared" si="20"/>
        <v>46</v>
      </c>
    </row>
    <row r="155" spans="2:2" ht="14.25" customHeight="1" x14ac:dyDescent="0.3">
      <c r="B155" s="3">
        <f t="shared" si="20"/>
        <v>47</v>
      </c>
    </row>
    <row r="156" spans="2:2" ht="14.25" customHeight="1" x14ac:dyDescent="0.3">
      <c r="B156" s="3">
        <f t="shared" si="20"/>
        <v>48</v>
      </c>
    </row>
    <row r="157" spans="2:2" ht="14.25" customHeight="1" x14ac:dyDescent="0.3">
      <c r="B157" s="3">
        <f t="shared" si="20"/>
        <v>49</v>
      </c>
    </row>
    <row r="158" spans="2:2" ht="14.25" customHeight="1" x14ac:dyDescent="0.3">
      <c r="B158" s="3">
        <f t="shared" si="20"/>
        <v>50</v>
      </c>
    </row>
    <row r="159" spans="2:2" ht="14.25" customHeight="1" x14ac:dyDescent="0.3">
      <c r="B159" s="3">
        <f t="shared" si="20"/>
        <v>51</v>
      </c>
    </row>
    <row r="160" spans="2:2" ht="14.25" customHeight="1" x14ac:dyDescent="0.3">
      <c r="B160" s="3">
        <f t="shared" si="20"/>
        <v>52</v>
      </c>
    </row>
    <row r="161" spans="2:2" ht="14.25" customHeight="1" x14ac:dyDescent="0.3">
      <c r="B161" s="3">
        <f t="shared" si="20"/>
        <v>53</v>
      </c>
    </row>
    <row r="162" spans="2:2" ht="14.25" customHeight="1" x14ac:dyDescent="0.3">
      <c r="B162" s="3">
        <f t="shared" si="20"/>
        <v>54</v>
      </c>
    </row>
    <row r="163" spans="2:2" ht="14.25" customHeight="1" x14ac:dyDescent="0.3">
      <c r="B163" s="3">
        <f t="shared" si="20"/>
        <v>55</v>
      </c>
    </row>
    <row r="164" spans="2:2" ht="14.25" customHeight="1" x14ac:dyDescent="0.3">
      <c r="B164" s="3">
        <f t="shared" si="20"/>
        <v>56</v>
      </c>
    </row>
    <row r="165" spans="2:2" ht="14.25" customHeight="1" x14ac:dyDescent="0.3">
      <c r="B165" s="3">
        <f t="shared" si="20"/>
        <v>57</v>
      </c>
    </row>
    <row r="166" spans="2:2" ht="14.25" customHeight="1" x14ac:dyDescent="0.3">
      <c r="B166" s="3">
        <f t="shared" si="20"/>
        <v>58</v>
      </c>
    </row>
    <row r="167" spans="2:2" ht="14.25" customHeight="1" x14ac:dyDescent="0.3">
      <c r="B167" s="3">
        <f t="shared" si="20"/>
        <v>59</v>
      </c>
    </row>
    <row r="168" spans="2:2" ht="14.25" customHeight="1" x14ac:dyDescent="0.3">
      <c r="B168" s="3">
        <f t="shared" si="20"/>
        <v>60</v>
      </c>
    </row>
    <row r="169" spans="2:2" ht="14.25" customHeight="1" x14ac:dyDescent="0.3">
      <c r="B169" s="3">
        <f t="shared" si="20"/>
        <v>61</v>
      </c>
    </row>
    <row r="170" spans="2:2" ht="14.25" customHeight="1" x14ac:dyDescent="0.3">
      <c r="B170" s="3">
        <f t="shared" si="20"/>
        <v>62</v>
      </c>
    </row>
    <row r="171" spans="2:2" ht="14.25" customHeight="1" x14ac:dyDescent="0.3">
      <c r="B171" s="3">
        <f t="shared" si="20"/>
        <v>63</v>
      </c>
    </row>
    <row r="172" spans="2:2" ht="14.25" customHeight="1" x14ac:dyDescent="0.3">
      <c r="B172" s="3">
        <f t="shared" si="20"/>
        <v>64</v>
      </c>
    </row>
    <row r="173" spans="2:2" ht="14.25" customHeight="1" x14ac:dyDescent="0.3">
      <c r="B173" s="3">
        <f t="shared" si="20"/>
        <v>65</v>
      </c>
    </row>
    <row r="174" spans="2:2" ht="14.25" customHeight="1" x14ac:dyDescent="0.3">
      <c r="B174" s="3">
        <f t="shared" si="20"/>
        <v>66</v>
      </c>
    </row>
    <row r="175" spans="2:2" ht="14.25" customHeight="1" x14ac:dyDescent="0.3">
      <c r="B175" s="3">
        <f t="shared" ref="B175:B208" si="21">+B174+1</f>
        <v>67</v>
      </c>
    </row>
    <row r="176" spans="2:2" ht="14.25" customHeight="1" x14ac:dyDescent="0.3">
      <c r="B176" s="3">
        <f t="shared" si="21"/>
        <v>68</v>
      </c>
    </row>
    <row r="177" spans="2:2" ht="14.25" customHeight="1" x14ac:dyDescent="0.3">
      <c r="B177" s="3">
        <f t="shared" si="21"/>
        <v>69</v>
      </c>
    </row>
    <row r="178" spans="2:2" ht="14.25" customHeight="1" x14ac:dyDescent="0.3">
      <c r="B178" s="3">
        <f t="shared" si="21"/>
        <v>70</v>
      </c>
    </row>
    <row r="179" spans="2:2" ht="14.25" customHeight="1" x14ac:dyDescent="0.3">
      <c r="B179" s="3">
        <f t="shared" si="21"/>
        <v>71</v>
      </c>
    </row>
    <row r="180" spans="2:2" ht="14.25" customHeight="1" x14ac:dyDescent="0.3">
      <c r="B180" s="3">
        <f t="shared" si="21"/>
        <v>72</v>
      </c>
    </row>
    <row r="181" spans="2:2" ht="14.25" customHeight="1" x14ac:dyDescent="0.3">
      <c r="B181" s="3">
        <f t="shared" si="21"/>
        <v>73</v>
      </c>
    </row>
    <row r="182" spans="2:2" ht="14.25" customHeight="1" x14ac:dyDescent="0.3">
      <c r="B182" s="3">
        <f t="shared" si="21"/>
        <v>74</v>
      </c>
    </row>
    <row r="183" spans="2:2" ht="14.25" customHeight="1" x14ac:dyDescent="0.3">
      <c r="B183" s="3">
        <f t="shared" si="21"/>
        <v>75</v>
      </c>
    </row>
    <row r="184" spans="2:2" ht="14.25" customHeight="1" x14ac:dyDescent="0.3">
      <c r="B184" s="3">
        <f t="shared" si="21"/>
        <v>76</v>
      </c>
    </row>
    <row r="185" spans="2:2" ht="14.25" customHeight="1" x14ac:dyDescent="0.3">
      <c r="B185" s="3">
        <f t="shared" si="21"/>
        <v>77</v>
      </c>
    </row>
    <row r="186" spans="2:2" ht="14.25" customHeight="1" x14ac:dyDescent="0.3">
      <c r="B186" s="3">
        <f t="shared" si="21"/>
        <v>78</v>
      </c>
    </row>
    <row r="187" spans="2:2" ht="14.25" customHeight="1" x14ac:dyDescent="0.3">
      <c r="B187" s="3">
        <f t="shared" si="21"/>
        <v>79</v>
      </c>
    </row>
    <row r="188" spans="2:2" ht="14.25" customHeight="1" x14ac:dyDescent="0.3">
      <c r="B188" s="3">
        <f t="shared" si="21"/>
        <v>80</v>
      </c>
    </row>
    <row r="189" spans="2:2" ht="14.25" customHeight="1" x14ac:dyDescent="0.3">
      <c r="B189" s="3">
        <f t="shared" si="21"/>
        <v>81</v>
      </c>
    </row>
    <row r="190" spans="2:2" ht="14.25" customHeight="1" x14ac:dyDescent="0.3">
      <c r="B190" s="3">
        <f t="shared" si="21"/>
        <v>82</v>
      </c>
    </row>
    <row r="191" spans="2:2" ht="14.25" customHeight="1" x14ac:dyDescent="0.3">
      <c r="B191" s="3">
        <f t="shared" si="21"/>
        <v>83</v>
      </c>
    </row>
    <row r="192" spans="2:2" ht="14.25" customHeight="1" x14ac:dyDescent="0.3">
      <c r="B192" s="3">
        <f t="shared" si="21"/>
        <v>84</v>
      </c>
    </row>
    <row r="193" spans="2:2" ht="14.25" customHeight="1" x14ac:dyDescent="0.3">
      <c r="B193" s="3">
        <f t="shared" si="21"/>
        <v>85</v>
      </c>
    </row>
    <row r="194" spans="2:2" ht="14.25" customHeight="1" x14ac:dyDescent="0.3">
      <c r="B194" s="3">
        <f t="shared" si="21"/>
        <v>86</v>
      </c>
    </row>
    <row r="195" spans="2:2" ht="14.25" customHeight="1" x14ac:dyDescent="0.3">
      <c r="B195" s="3">
        <f t="shared" si="21"/>
        <v>87</v>
      </c>
    </row>
    <row r="196" spans="2:2" ht="14.25" customHeight="1" x14ac:dyDescent="0.3">
      <c r="B196" s="3">
        <f t="shared" si="21"/>
        <v>88</v>
      </c>
    </row>
    <row r="197" spans="2:2" ht="14.25" customHeight="1" x14ac:dyDescent="0.3">
      <c r="B197" s="3">
        <f t="shared" si="21"/>
        <v>89</v>
      </c>
    </row>
    <row r="198" spans="2:2" ht="14.25" customHeight="1" x14ac:dyDescent="0.3">
      <c r="B198" s="3">
        <f t="shared" si="21"/>
        <v>90</v>
      </c>
    </row>
    <row r="199" spans="2:2" ht="14.25" customHeight="1" x14ac:dyDescent="0.3">
      <c r="B199" s="3">
        <f t="shared" si="21"/>
        <v>91</v>
      </c>
    </row>
    <row r="200" spans="2:2" ht="14.25" customHeight="1" x14ac:dyDescent="0.3">
      <c r="B200" s="3">
        <f t="shared" si="21"/>
        <v>92</v>
      </c>
    </row>
    <row r="201" spans="2:2" ht="14.25" customHeight="1" x14ac:dyDescent="0.3">
      <c r="B201" s="3">
        <f t="shared" si="21"/>
        <v>93</v>
      </c>
    </row>
    <row r="202" spans="2:2" ht="14.25" customHeight="1" x14ac:dyDescent="0.3">
      <c r="B202" s="3">
        <f t="shared" si="21"/>
        <v>94</v>
      </c>
    </row>
    <row r="203" spans="2:2" ht="14.25" customHeight="1" x14ac:dyDescent="0.3">
      <c r="B203" s="3">
        <f t="shared" si="21"/>
        <v>95</v>
      </c>
    </row>
    <row r="204" spans="2:2" ht="14.25" customHeight="1" x14ac:dyDescent="0.3">
      <c r="B204" s="3">
        <f t="shared" si="21"/>
        <v>96</v>
      </c>
    </row>
    <row r="205" spans="2:2" ht="14.25" customHeight="1" x14ac:dyDescent="0.3">
      <c r="B205" s="3">
        <f t="shared" si="21"/>
        <v>97</v>
      </c>
    </row>
    <row r="206" spans="2:2" ht="14.25" customHeight="1" x14ac:dyDescent="0.3">
      <c r="B206" s="3">
        <f t="shared" si="21"/>
        <v>98</v>
      </c>
    </row>
    <row r="207" spans="2:2" ht="14.25" customHeight="1" x14ac:dyDescent="0.3">
      <c r="B207" s="3">
        <f t="shared" si="21"/>
        <v>99</v>
      </c>
    </row>
    <row r="208" spans="2:2" ht="14.25" customHeight="1" x14ac:dyDescent="0.3">
      <c r="B208" s="3">
        <f t="shared" si="21"/>
        <v>100</v>
      </c>
    </row>
  </sheetData>
  <mergeCells count="3">
    <mergeCell ref="B2:G2"/>
    <mergeCell ref="B106:D106"/>
    <mergeCell ref="B1:G1"/>
  </mergeCells>
  <conditionalFormatting sqref="N11:AM11 N20:AM20">
    <cfRule type="cellIs" dxfId="16" priority="1" operator="lessThanOrEqual">
      <formula>3</formula>
    </cfRule>
  </conditionalFormatting>
  <pageMargins left="0.7" right="0.7" top="0.75" bottom="0.75" header="0.3" footer="0.3"/>
  <pageSetup paperSize="9" scale="87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M208"/>
  <sheetViews>
    <sheetView zoomScaleNormal="100" workbookViewId="0">
      <pane ySplit="3" topLeftCell="A4" activePane="bottomLeft" state="frozen"/>
      <selection activeCell="N2" sqref="N2"/>
      <selection pane="bottomLeft" activeCell="B1" sqref="B1:G1"/>
    </sheetView>
  </sheetViews>
  <sheetFormatPr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73" t="s">
        <v>1017</v>
      </c>
      <c r="C1" s="73"/>
      <c r="D1" s="73"/>
      <c r="E1" s="73"/>
      <c r="F1" s="73"/>
      <c r="G1" s="73"/>
      <c r="H1" s="49"/>
      <c r="I1" s="24"/>
      <c r="J1" s="24"/>
      <c r="N1" s="45" t="s">
        <v>1015</v>
      </c>
    </row>
    <row r="2" spans="1:39" x14ac:dyDescent="0.3">
      <c r="B2" s="74" t="s">
        <v>98</v>
      </c>
      <c r="C2" s="74"/>
      <c r="D2" s="74"/>
      <c r="E2" s="74"/>
      <c r="F2" s="74"/>
      <c r="G2" s="74"/>
      <c r="H2" s="6"/>
      <c r="I2" s="6"/>
      <c r="J2" s="5"/>
      <c r="N2" s="45"/>
    </row>
    <row r="3" spans="1:39" x14ac:dyDescent="0.3">
      <c r="A3" s="26" t="s">
        <v>481</v>
      </c>
      <c r="B3" s="6" t="s">
        <v>212</v>
      </c>
      <c r="C3" s="6" t="s">
        <v>214</v>
      </c>
      <c r="D3" s="6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6" t="s">
        <v>215</v>
      </c>
      <c r="K3" s="6" t="s">
        <v>564</v>
      </c>
      <c r="N3" s="12" t="s">
        <v>206</v>
      </c>
      <c r="O3" s="12" t="s">
        <v>201</v>
      </c>
      <c r="P3" s="12" t="s">
        <v>492</v>
      </c>
      <c r="Q3" s="12" t="s">
        <v>498</v>
      </c>
      <c r="R3" s="12" t="s">
        <v>801</v>
      </c>
      <c r="S3" s="12" t="s">
        <v>207</v>
      </c>
      <c r="T3" s="12" t="s">
        <v>496</v>
      </c>
      <c r="U3" s="12" t="s">
        <v>203</v>
      </c>
      <c r="V3" s="12" t="s">
        <v>483</v>
      </c>
      <c r="W3" s="12" t="s">
        <v>202</v>
      </c>
      <c r="X3" s="12" t="s">
        <v>1088</v>
      </c>
      <c r="Y3" s="11"/>
      <c r="Z3" s="11"/>
      <c r="AA3" s="11"/>
      <c r="AB3" s="11"/>
      <c r="AC3" s="11"/>
      <c r="AD3" s="11"/>
      <c r="AE3" s="11"/>
      <c r="AF3" s="11"/>
      <c r="AG3" s="11"/>
      <c r="AH3" s="34"/>
      <c r="AI3" s="34"/>
      <c r="AJ3" s="34"/>
      <c r="AK3" s="34"/>
      <c r="AL3" s="34"/>
      <c r="AM3" s="34"/>
    </row>
    <row r="4" spans="1:39" x14ac:dyDescent="0.3">
      <c r="A4" t="str">
        <f>+K4</f>
        <v>LEW  1</v>
      </c>
      <c r="B4" s="3">
        <v>1</v>
      </c>
      <c r="C4" s="3">
        <v>210</v>
      </c>
      <c r="D4" s="27" t="s">
        <v>1157</v>
      </c>
      <c r="E4" s="1" t="str">
        <f>+VLOOKUP($C4,MasterData!$B$4:$K$1003,2,"false")</f>
        <v>Grace</v>
      </c>
      <c r="F4" s="1" t="str">
        <f>+VLOOKUP($C4,MasterData!$B$4:$K$1003,3,"false")</f>
        <v>Tuesday</v>
      </c>
      <c r="G4" s="1" t="str">
        <f>+VLOOKUP($C4,MasterData!$B$4:$K$1003,4,"false")</f>
        <v>LEW</v>
      </c>
      <c r="H4" s="1" t="str">
        <f>+VLOOKUP($C4,MasterData!$B$4:$K$1003,5,"false")</f>
        <v>U15</v>
      </c>
      <c r="I4" s="3" t="str">
        <f>+VLOOKUP($C4,MasterData!$B$4:$K$1003,6,"false")</f>
        <v>F</v>
      </c>
      <c r="J4" s="31" t="str">
        <f>TEXT(SUMPRODUCT(--(G4=$G$4:$G$598),--(B4&gt;$B$4:$B$598))+1,0)</f>
        <v>1</v>
      </c>
      <c r="K4" s="1" t="str">
        <f>+G4&amp;"  "&amp;J4</f>
        <v>LEW  1</v>
      </c>
      <c r="M4">
        <v>1</v>
      </c>
      <c r="N4" s="35">
        <f>+IF(ISNA(VLOOKUP(N$3&amp;"  "&amp;$M4,$A$3:$I$110,2,0)),"",VLOOKUP(N$3&amp;"  "&amp;$M4,$A$3:$I$110,2,0))</f>
        <v>1</v>
      </c>
      <c r="O4" s="35">
        <f t="shared" ref="O4:AM9" si="0">+IF(ISNA(VLOOKUP(O$3&amp;"  "&amp;$M4,$A$3:$I$110,2,0)),"",VLOOKUP(O$3&amp;"  "&amp;$M4,$A$3:$I$110,2,0))</f>
        <v>2</v>
      </c>
      <c r="P4" s="35">
        <f t="shared" si="0"/>
        <v>3</v>
      </c>
      <c r="Q4" s="35">
        <f t="shared" si="0"/>
        <v>7</v>
      </c>
      <c r="R4" s="35">
        <f t="shared" si="0"/>
        <v>8</v>
      </c>
      <c r="S4" s="35">
        <f t="shared" si="0"/>
        <v>11</v>
      </c>
      <c r="T4" s="35">
        <f t="shared" si="0"/>
        <v>12</v>
      </c>
      <c r="U4" s="35">
        <f t="shared" si="0"/>
        <v>14</v>
      </c>
      <c r="V4" s="35">
        <f t="shared" si="0"/>
        <v>18</v>
      </c>
      <c r="W4" s="35">
        <f t="shared" si="0"/>
        <v>20</v>
      </c>
      <c r="X4" s="35" t="str">
        <f t="shared" si="0"/>
        <v/>
      </c>
      <c r="Y4" s="35" t="str">
        <f t="shared" si="0"/>
        <v/>
      </c>
      <c r="Z4" s="35" t="str">
        <f t="shared" si="0"/>
        <v/>
      </c>
      <c r="AA4" s="35" t="str">
        <f t="shared" si="0"/>
        <v/>
      </c>
      <c r="AB4" s="35" t="str">
        <f t="shared" si="0"/>
        <v/>
      </c>
      <c r="AC4" s="35" t="str">
        <f t="shared" si="0"/>
        <v/>
      </c>
      <c r="AD4" s="35" t="str">
        <f t="shared" si="0"/>
        <v/>
      </c>
      <c r="AE4" s="35" t="str">
        <f t="shared" si="0"/>
        <v/>
      </c>
      <c r="AF4" s="35" t="str">
        <f t="shared" si="0"/>
        <v/>
      </c>
      <c r="AG4" s="35" t="str">
        <f t="shared" si="0"/>
        <v/>
      </c>
      <c r="AH4" s="35" t="str">
        <f t="shared" si="0"/>
        <v/>
      </c>
      <c r="AI4" s="35" t="str">
        <f t="shared" si="0"/>
        <v/>
      </c>
      <c r="AJ4" s="35" t="str">
        <f t="shared" si="0"/>
        <v/>
      </c>
      <c r="AK4" s="35" t="str">
        <f t="shared" si="0"/>
        <v/>
      </c>
      <c r="AL4" s="35" t="str">
        <f t="shared" si="0"/>
        <v/>
      </c>
      <c r="AM4" s="35" t="str">
        <f t="shared" si="0"/>
        <v/>
      </c>
    </row>
    <row r="5" spans="1:39" x14ac:dyDescent="0.3">
      <c r="A5" t="str">
        <f t="shared" ref="A5:A32" si="1">+K5</f>
        <v>B&amp;H  1</v>
      </c>
      <c r="B5" s="3">
        <f>+B4+1</f>
        <v>2</v>
      </c>
      <c r="C5" s="3">
        <v>218</v>
      </c>
      <c r="D5" s="27" t="s">
        <v>1158</v>
      </c>
      <c r="E5" s="1" t="str">
        <f>+VLOOKUP($C5,MasterData!$B$4:$K$1003,2,"false")</f>
        <v>Dulcie</v>
      </c>
      <c r="F5" s="1" t="str">
        <f>+VLOOKUP($C5,MasterData!$B$4:$K$1003,3,"false")</f>
        <v>Yelling</v>
      </c>
      <c r="G5" s="1" t="str">
        <f>+VLOOKUP($C5,MasterData!$B$4:$K$1003,4,"false")</f>
        <v>B&amp;H</v>
      </c>
      <c r="H5" s="1" t="str">
        <f>+VLOOKUP($C5,MasterData!$B$4:$K$1003,5,"false")</f>
        <v>U15</v>
      </c>
      <c r="I5" s="3" t="str">
        <f>+VLOOKUP($C5,MasterData!$B$4:$K$1003,6,"false")</f>
        <v>F</v>
      </c>
      <c r="J5" s="31" t="str">
        <f t="shared" ref="J5:J20" si="2">TEXT(SUMPRODUCT(--(G5=$G$4:$G$598),--(B5&gt;$B$4:$B$598))+1,0)</f>
        <v>1</v>
      </c>
      <c r="K5" s="1" t="str">
        <f t="shared" ref="K5:K20" si="3">+G5&amp;"  "&amp;J5</f>
        <v>B&amp;H  1</v>
      </c>
      <c r="M5">
        <v>2</v>
      </c>
      <c r="N5" s="35">
        <f t="shared" ref="N5:AC9" si="4">+IF(ISNA(VLOOKUP(N$3&amp;"  "&amp;$M5,$A$3:$I$110,2,0)),"",VLOOKUP(N$3&amp;"  "&amp;$M5,$A$3:$I$110,2,0))</f>
        <v>5</v>
      </c>
      <c r="O5" s="35">
        <f t="shared" si="4"/>
        <v>4</v>
      </c>
      <c r="P5" s="35">
        <f t="shared" si="4"/>
        <v>10</v>
      </c>
      <c r="Q5" s="35">
        <f t="shared" si="4"/>
        <v>30</v>
      </c>
      <c r="R5" s="35" t="str">
        <f t="shared" si="4"/>
        <v/>
      </c>
      <c r="S5" s="35">
        <f t="shared" si="4"/>
        <v>19</v>
      </c>
      <c r="T5" s="35" t="str">
        <f t="shared" si="4"/>
        <v/>
      </c>
      <c r="U5" s="35">
        <f t="shared" si="4"/>
        <v>16</v>
      </c>
      <c r="V5" s="35">
        <f t="shared" si="4"/>
        <v>24</v>
      </c>
      <c r="W5" s="35">
        <f t="shared" si="4"/>
        <v>25</v>
      </c>
      <c r="X5" s="35" t="str">
        <f t="shared" si="4"/>
        <v/>
      </c>
      <c r="Y5" s="35" t="str">
        <f t="shared" si="4"/>
        <v/>
      </c>
      <c r="Z5" s="35" t="str">
        <f t="shared" si="4"/>
        <v/>
      </c>
      <c r="AA5" s="35" t="str">
        <f t="shared" si="4"/>
        <v/>
      </c>
      <c r="AB5" s="35" t="str">
        <f t="shared" si="4"/>
        <v/>
      </c>
      <c r="AC5" s="35" t="str">
        <f t="shared" si="4"/>
        <v/>
      </c>
      <c r="AD5" s="35" t="str">
        <f t="shared" si="0"/>
        <v/>
      </c>
      <c r="AE5" s="35" t="str">
        <f t="shared" si="0"/>
        <v/>
      </c>
      <c r="AF5" s="35" t="str">
        <f t="shared" si="0"/>
        <v/>
      </c>
      <c r="AG5" s="35" t="str">
        <f t="shared" si="0"/>
        <v/>
      </c>
      <c r="AH5" s="35" t="str">
        <f t="shared" si="0"/>
        <v/>
      </c>
      <c r="AI5" s="35" t="str">
        <f t="shared" si="0"/>
        <v/>
      </c>
      <c r="AJ5" s="35" t="str">
        <f t="shared" si="0"/>
        <v/>
      </c>
      <c r="AK5" s="35" t="str">
        <f t="shared" si="0"/>
        <v/>
      </c>
      <c r="AL5" s="35" t="str">
        <f t="shared" si="0"/>
        <v/>
      </c>
      <c r="AM5" s="35" t="str">
        <f t="shared" si="0"/>
        <v/>
      </c>
    </row>
    <row r="6" spans="1:39" x14ac:dyDescent="0.3">
      <c r="A6" t="str">
        <f t="shared" si="1"/>
        <v>CRA  1</v>
      </c>
      <c r="B6" s="3">
        <f t="shared" ref="B6:B38" si="5">+B5+1</f>
        <v>3</v>
      </c>
      <c r="C6" s="3">
        <v>201</v>
      </c>
      <c r="D6" s="27" t="s">
        <v>1159</v>
      </c>
      <c r="E6" s="1" t="str">
        <f>+VLOOKUP($C6,MasterData!$B$4:$K$1003,2,"false")</f>
        <v>Alice</v>
      </c>
      <c r="F6" s="1" t="str">
        <f>+VLOOKUP($C6,MasterData!$B$4:$K$1003,3,"false")</f>
        <v>Cox</v>
      </c>
      <c r="G6" s="1" t="str">
        <f>+VLOOKUP($C6,MasterData!$B$4:$K$1003,4,"false")</f>
        <v>CRA</v>
      </c>
      <c r="H6" s="1" t="str">
        <f>+VLOOKUP($C6,MasterData!$B$4:$K$1003,5,"false")</f>
        <v>U15</v>
      </c>
      <c r="I6" s="3" t="str">
        <f>+VLOOKUP($C6,MasterData!$B$4:$K$1003,6,"false")</f>
        <v>F</v>
      </c>
      <c r="J6" s="31" t="str">
        <f t="shared" si="2"/>
        <v>1</v>
      </c>
      <c r="K6" s="1" t="str">
        <f t="shared" si="3"/>
        <v>CRA  1</v>
      </c>
      <c r="M6">
        <v>3</v>
      </c>
      <c r="N6" s="35">
        <f t="shared" si="4"/>
        <v>6</v>
      </c>
      <c r="O6" s="35">
        <f t="shared" si="0"/>
        <v>9</v>
      </c>
      <c r="P6" s="35">
        <f t="shared" si="0"/>
        <v>31</v>
      </c>
      <c r="Q6" s="35" t="str">
        <f t="shared" si="0"/>
        <v/>
      </c>
      <c r="R6" s="35" t="str">
        <f t="shared" si="0"/>
        <v/>
      </c>
      <c r="S6" s="35">
        <f t="shared" si="0"/>
        <v>28</v>
      </c>
      <c r="T6" s="35" t="str">
        <f t="shared" si="0"/>
        <v/>
      </c>
      <c r="U6" s="35">
        <f t="shared" si="0"/>
        <v>21</v>
      </c>
      <c r="V6" s="35">
        <f t="shared" si="0"/>
        <v>27</v>
      </c>
      <c r="W6" s="35">
        <f t="shared" si="0"/>
        <v>26</v>
      </c>
      <c r="X6" s="35" t="str">
        <f t="shared" si="0"/>
        <v/>
      </c>
      <c r="Y6" s="35" t="str">
        <f t="shared" si="0"/>
        <v/>
      </c>
      <c r="Z6" s="35" t="str">
        <f t="shared" si="0"/>
        <v/>
      </c>
      <c r="AA6" s="35" t="str">
        <f t="shared" si="0"/>
        <v/>
      </c>
      <c r="AB6" s="35" t="str">
        <f t="shared" si="0"/>
        <v/>
      </c>
      <c r="AC6" s="35" t="str">
        <f t="shared" si="0"/>
        <v/>
      </c>
      <c r="AD6" s="35" t="str">
        <f t="shared" si="0"/>
        <v/>
      </c>
      <c r="AE6" s="35" t="str">
        <f t="shared" si="0"/>
        <v/>
      </c>
      <c r="AF6" s="35" t="str">
        <f t="shared" si="0"/>
        <v/>
      </c>
      <c r="AG6" s="35" t="str">
        <f t="shared" si="0"/>
        <v/>
      </c>
      <c r="AH6" s="35" t="str">
        <f t="shared" si="0"/>
        <v/>
      </c>
      <c r="AI6" s="35" t="str">
        <f t="shared" si="0"/>
        <v/>
      </c>
      <c r="AJ6" s="35" t="str">
        <f t="shared" si="0"/>
        <v/>
      </c>
      <c r="AK6" s="35" t="str">
        <f t="shared" si="0"/>
        <v/>
      </c>
      <c r="AL6" s="35" t="str">
        <f t="shared" si="0"/>
        <v/>
      </c>
      <c r="AM6" s="35" t="str">
        <f t="shared" si="0"/>
        <v/>
      </c>
    </row>
    <row r="7" spans="1:39" x14ac:dyDescent="0.3">
      <c r="A7" t="str">
        <f t="shared" si="1"/>
        <v>B&amp;H  2</v>
      </c>
      <c r="B7" s="3">
        <f t="shared" si="5"/>
        <v>4</v>
      </c>
      <c r="C7" s="3">
        <v>208</v>
      </c>
      <c r="D7" s="27" t="s">
        <v>1160</v>
      </c>
      <c r="E7" s="1" t="str">
        <f>+VLOOKUP($C7,MasterData!$B$4:$K$1003,2,"false")</f>
        <v>Rosie</v>
      </c>
      <c r="F7" s="1" t="str">
        <f>+VLOOKUP($C7,MasterData!$B$4:$K$1003,3,"false")</f>
        <v>Gasson</v>
      </c>
      <c r="G7" s="1" t="str">
        <f>+VLOOKUP($C7,MasterData!$B$4:$K$1003,4,"false")</f>
        <v>B&amp;H</v>
      </c>
      <c r="H7" s="1" t="str">
        <f>+VLOOKUP($C7,MasterData!$B$4:$K$1003,5,"false")</f>
        <v>U15</v>
      </c>
      <c r="I7" s="3" t="str">
        <f>+VLOOKUP($C7,MasterData!$B$4:$K$1003,6,"false")</f>
        <v>F</v>
      </c>
      <c r="J7" s="31" t="str">
        <f t="shared" si="2"/>
        <v>2</v>
      </c>
      <c r="K7" s="1" t="str">
        <f t="shared" si="3"/>
        <v>B&amp;H  2</v>
      </c>
      <c r="N7" s="35" t="str">
        <f t="shared" si="4"/>
        <v/>
      </c>
      <c r="O7" s="35" t="str">
        <f t="shared" si="0"/>
        <v/>
      </c>
      <c r="P7" s="35" t="str">
        <f t="shared" si="0"/>
        <v/>
      </c>
      <c r="Q7" s="35" t="str">
        <f t="shared" si="0"/>
        <v/>
      </c>
      <c r="R7" s="35" t="str">
        <f t="shared" si="0"/>
        <v/>
      </c>
      <c r="S7" s="35" t="str">
        <f t="shared" si="0"/>
        <v/>
      </c>
      <c r="T7" s="35" t="str">
        <f t="shared" si="0"/>
        <v/>
      </c>
      <c r="U7" s="35" t="str">
        <f t="shared" si="0"/>
        <v/>
      </c>
      <c r="V7" s="35" t="str">
        <f t="shared" si="0"/>
        <v/>
      </c>
      <c r="W7" s="35" t="str">
        <f t="shared" si="0"/>
        <v/>
      </c>
      <c r="X7" s="35" t="str">
        <f t="shared" si="0"/>
        <v/>
      </c>
      <c r="Y7" s="35" t="str">
        <f t="shared" si="0"/>
        <v/>
      </c>
      <c r="Z7" s="35" t="str">
        <f t="shared" si="0"/>
        <v/>
      </c>
      <c r="AA7" s="35" t="str">
        <f t="shared" si="0"/>
        <v/>
      </c>
      <c r="AB7" s="35" t="str">
        <f t="shared" si="0"/>
        <v/>
      </c>
      <c r="AC7" s="35" t="str">
        <f t="shared" si="0"/>
        <v/>
      </c>
      <c r="AD7" s="35" t="str">
        <f t="shared" si="0"/>
        <v/>
      </c>
      <c r="AE7" s="35" t="str">
        <f t="shared" si="0"/>
        <v/>
      </c>
      <c r="AF7" s="35" t="str">
        <f t="shared" si="0"/>
        <v/>
      </c>
      <c r="AG7" s="35" t="str">
        <f t="shared" si="0"/>
        <v/>
      </c>
      <c r="AH7" s="35" t="str">
        <f t="shared" si="0"/>
        <v/>
      </c>
      <c r="AI7" s="35" t="str">
        <f t="shared" si="0"/>
        <v/>
      </c>
      <c r="AJ7" s="35" t="str">
        <f t="shared" si="0"/>
        <v/>
      </c>
      <c r="AK7" s="35" t="str">
        <f t="shared" si="0"/>
        <v/>
      </c>
      <c r="AL7" s="35" t="str">
        <f t="shared" si="0"/>
        <v/>
      </c>
      <c r="AM7" s="35" t="str">
        <f t="shared" si="0"/>
        <v/>
      </c>
    </row>
    <row r="8" spans="1:39" x14ac:dyDescent="0.3">
      <c r="A8" t="str">
        <f t="shared" si="1"/>
        <v>LEW  2</v>
      </c>
      <c r="B8" s="3">
        <f t="shared" si="5"/>
        <v>5</v>
      </c>
      <c r="C8" s="3">
        <v>207</v>
      </c>
      <c r="D8" s="27" t="s">
        <v>1161</v>
      </c>
      <c r="E8" s="1" t="str">
        <f>+VLOOKUP($C8,MasterData!$B$4:$K$1003,2,"false")</f>
        <v>Esme</v>
      </c>
      <c r="F8" s="1" t="str">
        <f>+VLOOKUP($C8,MasterData!$B$4:$K$1003,3,"false")</f>
        <v>Stephenson</v>
      </c>
      <c r="G8" s="1" t="str">
        <f>+VLOOKUP($C8,MasterData!$B$4:$K$1003,4,"false")</f>
        <v>LEW</v>
      </c>
      <c r="H8" s="1" t="str">
        <f>+VLOOKUP($C8,MasterData!$B$4:$K$1003,5,"false")</f>
        <v>U15</v>
      </c>
      <c r="I8" s="3" t="str">
        <f>+VLOOKUP($C8,MasterData!$B$4:$K$1003,6,"false")</f>
        <v>F</v>
      </c>
      <c r="J8" s="31" t="str">
        <f t="shared" si="2"/>
        <v>2</v>
      </c>
      <c r="K8" s="1" t="str">
        <f t="shared" si="3"/>
        <v>LEW  2</v>
      </c>
      <c r="N8" s="35" t="str">
        <f t="shared" si="4"/>
        <v/>
      </c>
      <c r="O8" s="35" t="str">
        <f t="shared" si="0"/>
        <v/>
      </c>
      <c r="P8" s="35" t="str">
        <f t="shared" si="0"/>
        <v/>
      </c>
      <c r="Q8" s="35" t="str">
        <f t="shared" si="0"/>
        <v/>
      </c>
      <c r="R8" s="35" t="str">
        <f t="shared" si="0"/>
        <v/>
      </c>
      <c r="S8" s="35" t="str">
        <f t="shared" si="0"/>
        <v/>
      </c>
      <c r="T8" s="35" t="str">
        <f t="shared" si="0"/>
        <v/>
      </c>
      <c r="U8" s="35" t="str">
        <f t="shared" si="0"/>
        <v/>
      </c>
      <c r="V8" s="35" t="str">
        <f t="shared" si="0"/>
        <v/>
      </c>
      <c r="W8" s="35" t="str">
        <f t="shared" si="0"/>
        <v/>
      </c>
      <c r="X8" s="35" t="str">
        <f t="shared" si="0"/>
        <v/>
      </c>
      <c r="Y8" s="35" t="str">
        <f t="shared" si="0"/>
        <v/>
      </c>
      <c r="Z8" s="35" t="str">
        <f t="shared" si="0"/>
        <v/>
      </c>
      <c r="AA8" s="35" t="str">
        <f t="shared" si="0"/>
        <v/>
      </c>
      <c r="AB8" s="35" t="str">
        <f t="shared" si="0"/>
        <v/>
      </c>
      <c r="AC8" s="35" t="str">
        <f t="shared" si="0"/>
        <v/>
      </c>
      <c r="AD8" s="35" t="str">
        <f t="shared" si="0"/>
        <v/>
      </c>
      <c r="AE8" s="35" t="str">
        <f t="shared" si="0"/>
        <v/>
      </c>
      <c r="AF8" s="35" t="str">
        <f t="shared" si="0"/>
        <v/>
      </c>
      <c r="AG8" s="35" t="str">
        <f t="shared" si="0"/>
        <v/>
      </c>
      <c r="AH8" s="35" t="str">
        <f t="shared" si="0"/>
        <v/>
      </c>
      <c r="AI8" s="35" t="str">
        <f t="shared" si="0"/>
        <v/>
      </c>
      <c r="AJ8" s="35" t="str">
        <f t="shared" si="0"/>
        <v/>
      </c>
      <c r="AK8" s="35" t="str">
        <f t="shared" si="0"/>
        <v/>
      </c>
      <c r="AL8" s="35" t="str">
        <f t="shared" si="0"/>
        <v/>
      </c>
      <c r="AM8" s="35" t="str">
        <f t="shared" si="0"/>
        <v/>
      </c>
    </row>
    <row r="9" spans="1:39" x14ac:dyDescent="0.3">
      <c r="A9" t="str">
        <f t="shared" si="1"/>
        <v>LEW  3</v>
      </c>
      <c r="B9" s="3">
        <f t="shared" si="5"/>
        <v>6</v>
      </c>
      <c r="C9" s="3">
        <v>198</v>
      </c>
      <c r="D9" s="27" t="s">
        <v>1162</v>
      </c>
      <c r="E9" s="1" t="str">
        <f>+VLOOKUP($C9,MasterData!$B$4:$K$1003,2,"false")</f>
        <v>Ava</v>
      </c>
      <c r="F9" s="1" t="str">
        <f>+VLOOKUP($C9,MasterData!$B$4:$K$1003,3,"false")</f>
        <v>James</v>
      </c>
      <c r="G9" s="1" t="str">
        <f>+VLOOKUP($C9,MasterData!$B$4:$K$1003,4,"false")</f>
        <v>LEW</v>
      </c>
      <c r="H9" s="1" t="str">
        <f>+VLOOKUP($C9,MasterData!$B$4:$K$1003,5,"false")</f>
        <v>U15</v>
      </c>
      <c r="I9" s="3" t="str">
        <f>+VLOOKUP($C9,MasterData!$B$4:$K$1003,6,"false")</f>
        <v>F</v>
      </c>
      <c r="J9" s="31" t="str">
        <f t="shared" si="2"/>
        <v>3</v>
      </c>
      <c r="K9" s="1" t="str">
        <f t="shared" si="3"/>
        <v>LEW  3</v>
      </c>
      <c r="N9" s="35" t="str">
        <f t="shared" si="4"/>
        <v/>
      </c>
      <c r="O9" s="35" t="str">
        <f t="shared" si="0"/>
        <v/>
      </c>
      <c r="P9" s="35" t="str">
        <f t="shared" si="0"/>
        <v/>
      </c>
      <c r="Q9" s="35" t="str">
        <f t="shared" si="0"/>
        <v/>
      </c>
      <c r="R9" s="35" t="str">
        <f t="shared" si="0"/>
        <v/>
      </c>
      <c r="S9" s="35" t="str">
        <f t="shared" si="0"/>
        <v/>
      </c>
      <c r="T9" s="35" t="str">
        <f t="shared" si="0"/>
        <v/>
      </c>
      <c r="U9" s="35" t="str">
        <f t="shared" si="0"/>
        <v/>
      </c>
      <c r="V9" s="35" t="str">
        <f t="shared" si="0"/>
        <v/>
      </c>
      <c r="W9" s="35" t="str">
        <f t="shared" si="0"/>
        <v/>
      </c>
      <c r="X9" s="35" t="str">
        <f t="shared" si="0"/>
        <v/>
      </c>
      <c r="Y9" s="35" t="str">
        <f t="shared" si="0"/>
        <v/>
      </c>
      <c r="Z9" s="35" t="str">
        <f t="shared" si="0"/>
        <v/>
      </c>
      <c r="AA9" s="35" t="str">
        <f t="shared" si="0"/>
        <v/>
      </c>
      <c r="AB9" s="35" t="str">
        <f t="shared" si="0"/>
        <v/>
      </c>
      <c r="AC9" s="35" t="str">
        <f t="shared" si="0"/>
        <v/>
      </c>
      <c r="AD9" s="35" t="str">
        <f t="shared" si="0"/>
        <v/>
      </c>
      <c r="AE9" s="35" t="str">
        <f t="shared" si="0"/>
        <v/>
      </c>
      <c r="AF9" s="35" t="str">
        <f t="shared" si="0"/>
        <v/>
      </c>
      <c r="AG9" s="35" t="str">
        <f t="shared" si="0"/>
        <v/>
      </c>
      <c r="AH9" s="35" t="str">
        <f t="shared" si="0"/>
        <v/>
      </c>
      <c r="AI9" s="35" t="str">
        <f t="shared" si="0"/>
        <v/>
      </c>
      <c r="AJ9" s="35" t="str">
        <f t="shared" si="0"/>
        <v/>
      </c>
      <c r="AK9" s="35" t="str">
        <f t="shared" si="0"/>
        <v/>
      </c>
      <c r="AL9" s="35" t="str">
        <f t="shared" si="0"/>
        <v/>
      </c>
      <c r="AM9" s="35" t="str">
        <f t="shared" si="0"/>
        <v/>
      </c>
    </row>
    <row r="10" spans="1:39" x14ac:dyDescent="0.3">
      <c r="A10" t="str">
        <f t="shared" si="1"/>
        <v>HAS  1</v>
      </c>
      <c r="B10" s="3">
        <f t="shared" si="5"/>
        <v>7</v>
      </c>
      <c r="C10" s="3">
        <v>200</v>
      </c>
      <c r="D10" s="27" t="s">
        <v>1163</v>
      </c>
      <c r="E10" s="1" t="str">
        <f>+VLOOKUP($C10,MasterData!$B$4:$K$1003,2,"false")</f>
        <v>Rae</v>
      </c>
      <c r="F10" s="1" t="str">
        <f>+VLOOKUP($C10,MasterData!$B$4:$K$1003,3,"false")</f>
        <v>Le Fay</v>
      </c>
      <c r="G10" s="1" t="str">
        <f>+VLOOKUP($C10,MasterData!$B$4:$K$1003,4,"false")</f>
        <v>HAS</v>
      </c>
      <c r="H10" s="1" t="str">
        <f>+VLOOKUP($C10,MasterData!$B$4:$K$1003,5,"false")</f>
        <v>U15</v>
      </c>
      <c r="I10" s="3" t="str">
        <f>+VLOOKUP($C10,MasterData!$B$4:$K$1003,6,"false")</f>
        <v>F</v>
      </c>
      <c r="J10" s="31" t="str">
        <f t="shared" si="2"/>
        <v>1</v>
      </c>
      <c r="K10" s="1" t="str">
        <f t="shared" si="3"/>
        <v>HAS  1</v>
      </c>
      <c r="M10" s="12" t="s">
        <v>565</v>
      </c>
      <c r="N10" s="36">
        <f>IF(N6="",1000,SUM(N4:N6))</f>
        <v>12</v>
      </c>
      <c r="O10" s="36">
        <f t="shared" ref="O10:AM10" si="6">IF(O6="",1000,SUM(O4:O6))</f>
        <v>15</v>
      </c>
      <c r="P10" s="36">
        <f t="shared" si="6"/>
        <v>44</v>
      </c>
      <c r="Q10" s="36">
        <f t="shared" si="6"/>
        <v>1000</v>
      </c>
      <c r="R10" s="36">
        <f t="shared" si="6"/>
        <v>1000</v>
      </c>
      <c r="S10" s="36">
        <f t="shared" si="6"/>
        <v>58</v>
      </c>
      <c r="T10" s="36">
        <f t="shared" si="6"/>
        <v>1000</v>
      </c>
      <c r="U10" s="36">
        <f t="shared" si="6"/>
        <v>51</v>
      </c>
      <c r="V10" s="36">
        <f t="shared" si="6"/>
        <v>69</v>
      </c>
      <c r="W10" s="36">
        <f t="shared" si="6"/>
        <v>71</v>
      </c>
      <c r="X10" s="36">
        <f t="shared" si="6"/>
        <v>1000</v>
      </c>
      <c r="Y10" s="36">
        <f t="shared" si="6"/>
        <v>1000</v>
      </c>
      <c r="Z10" s="36">
        <f t="shared" si="6"/>
        <v>1000</v>
      </c>
      <c r="AA10" s="36">
        <f t="shared" si="6"/>
        <v>1000</v>
      </c>
      <c r="AB10" s="36">
        <f t="shared" si="6"/>
        <v>1000</v>
      </c>
      <c r="AC10" s="36">
        <f t="shared" si="6"/>
        <v>1000</v>
      </c>
      <c r="AD10" s="36">
        <f t="shared" si="6"/>
        <v>1000</v>
      </c>
      <c r="AE10" s="36">
        <f t="shared" si="6"/>
        <v>1000</v>
      </c>
      <c r="AF10" s="36">
        <f t="shared" si="6"/>
        <v>1000</v>
      </c>
      <c r="AG10" s="36">
        <f t="shared" si="6"/>
        <v>1000</v>
      </c>
      <c r="AH10" s="36">
        <f t="shared" si="6"/>
        <v>1000</v>
      </c>
      <c r="AI10" s="36">
        <f t="shared" si="6"/>
        <v>1000</v>
      </c>
      <c r="AJ10" s="36">
        <f t="shared" si="6"/>
        <v>1000</v>
      </c>
      <c r="AK10" s="36">
        <f t="shared" si="6"/>
        <v>1000</v>
      </c>
      <c r="AL10" s="36">
        <f t="shared" si="6"/>
        <v>1000</v>
      </c>
      <c r="AM10" s="36">
        <f t="shared" si="6"/>
        <v>1000</v>
      </c>
    </row>
    <row r="11" spans="1:39" x14ac:dyDescent="0.3">
      <c r="A11" t="str">
        <f t="shared" si="1"/>
        <v>SYN  1</v>
      </c>
      <c r="B11" s="3">
        <f t="shared" si="5"/>
        <v>8</v>
      </c>
      <c r="C11" s="3">
        <v>217</v>
      </c>
      <c r="D11" s="27" t="s">
        <v>1164</v>
      </c>
      <c r="E11" s="1" t="str">
        <f>+VLOOKUP($C11,MasterData!$B$4:$K$1003,2,"false")</f>
        <v>Emily</v>
      </c>
      <c r="F11" s="1" t="str">
        <f>+VLOOKUP($C11,MasterData!$B$4:$K$1003,3,"false")</f>
        <v>Carman</v>
      </c>
      <c r="G11" s="1" t="str">
        <f>+VLOOKUP($C11,MasterData!$B$4:$K$1003,4,"false")</f>
        <v>SYN</v>
      </c>
      <c r="H11" s="1" t="str">
        <f>+VLOOKUP($C11,MasterData!$B$4:$K$1003,5,"false")</f>
        <v>U15</v>
      </c>
      <c r="I11" s="3" t="str">
        <f>+VLOOKUP($C11,MasterData!$B$4:$K$1003,6,"false")</f>
        <v>F</v>
      </c>
      <c r="J11" s="31" t="str">
        <f t="shared" si="2"/>
        <v>1</v>
      </c>
      <c r="K11" s="1" t="str">
        <f t="shared" si="3"/>
        <v>SYN  1</v>
      </c>
      <c r="M11" s="12" t="s">
        <v>212</v>
      </c>
      <c r="N11" s="37">
        <f>RANK(N10,($N$10:$AM$10,$N$19:$AM$19,$N$28:$AM$28, $N$37:$AM$37),1)</f>
        <v>1</v>
      </c>
      <c r="O11" s="37">
        <f>RANK(O10,($N$10:$AM$10,$N$19:$AM$19,$N$28:$AM$28, $N$37:$AM$37),1)</f>
        <v>2</v>
      </c>
      <c r="P11" s="37">
        <f>RANK(P10,($N$10:$AM$10,$N$19:$AM$19,$N$28:$AM$28, $N$37:$AM$37),1)</f>
        <v>3</v>
      </c>
      <c r="Q11" s="37">
        <f>RANK(Q10,($N$10:$AM$10,$N$19:$AM$19,$N$28:$AM$28, $N$37:$AM$37),1)</f>
        <v>9</v>
      </c>
      <c r="R11" s="37">
        <f>RANK(R10,($N$10:$AM$10,$N$19:$AM$19,$N$28:$AM$28, $N$37:$AM$37),1)</f>
        <v>9</v>
      </c>
      <c r="S11" s="37">
        <f>RANK(S10,($N$10:$AM$10,$N$19:$AM$19,$N$28:$AM$28, $N$37:$AM$37),1)</f>
        <v>6</v>
      </c>
      <c r="T11" s="37">
        <f>RANK(T10,($N$10:$AM$10,$N$19:$AM$19,$N$28:$AM$28, $N$37:$AM$37),1)</f>
        <v>9</v>
      </c>
      <c r="U11" s="37">
        <f>RANK(U10,($N$10:$AM$10,$N$19:$AM$19,$N$28:$AM$28, $N$37:$AM$37),1)</f>
        <v>5</v>
      </c>
      <c r="V11" s="37">
        <f>RANK(V10,($N$10:$AM$10,$N$19:$AM$19,$N$28:$AM$28, $N$37:$AM$37),1)</f>
        <v>7</v>
      </c>
      <c r="W11" s="37">
        <f>RANK(W10,($N$10:$AM$10,$N$19:$AM$19,$N$28:$AM$28, $N$37:$AM$37),1)</f>
        <v>8</v>
      </c>
      <c r="X11" s="37">
        <f>RANK(X10,($N$10:$AM$10,$N$19:$AM$19,$N$28:$AM$28, $N$37:$AM$37),1)</f>
        <v>9</v>
      </c>
      <c r="Y11" s="37">
        <f>RANK(Y10,($N$10:$AM$10,$N$19:$AM$19,$N$28:$AM$28, $N$37:$AM$37),1)</f>
        <v>9</v>
      </c>
      <c r="Z11" s="37">
        <f>RANK(Z10,($N$10:$AM$10,$N$19:$AM$19,$N$28:$AM$28, $N$37:$AM$37),1)</f>
        <v>9</v>
      </c>
      <c r="AA11" s="37">
        <f>RANK(AA10,($N$10:$AM$10,$N$19:$AM$19,$N$28:$AM$28, $N$37:$AM$37),1)</f>
        <v>9</v>
      </c>
      <c r="AB11" s="37">
        <f>RANK(AB10,($N$10:$AM$10,$N$19:$AM$19,$N$28:$AM$28, $N$37:$AM$37),1)</f>
        <v>9</v>
      </c>
      <c r="AC11" s="37">
        <f>RANK(AC10,($N$10:$AM$10,$N$19:$AM$19,$N$28:$AM$28, $N$37:$AM$37),1)</f>
        <v>9</v>
      </c>
      <c r="AD11" s="37">
        <f>RANK(AD10,($N$10:$AM$10,$N$19:$AM$19,$N$28:$AM$28, $N$37:$AM$37),1)</f>
        <v>9</v>
      </c>
      <c r="AE11" s="37">
        <f>RANK(AE10,($N$10:$AM$10,$N$19:$AM$19,$N$28:$AM$28, $N$37:$AM$37),1)</f>
        <v>9</v>
      </c>
      <c r="AF11" s="37">
        <f>RANK(AF10,($N$10:$AM$10,$N$19:$AM$19,$N$28:$AM$28, $N$37:$AM$37),1)</f>
        <v>9</v>
      </c>
      <c r="AG11" s="37">
        <f>RANK(AG10,($N$10:$AM$10,$N$19:$AM$19,$N$28:$AM$28, $N$37:$AM$37),1)</f>
        <v>9</v>
      </c>
      <c r="AH11" s="37">
        <f>RANK(AH10,($N$10:$AM$10,$N$19:$AM$19,$N$28:$AM$28, $N$37:$AM$37),1)</f>
        <v>9</v>
      </c>
      <c r="AI11" s="37">
        <f>RANK(AI10,($N$10:$AM$10,$N$19:$AM$19,$N$28:$AM$28, $N$37:$AM$37),1)</f>
        <v>9</v>
      </c>
      <c r="AJ11" s="37">
        <f>RANK(AJ10,($N$10:$AM$10,$N$19:$AM$19,$N$28:$AM$28, $N$37:$AM$37),1)</f>
        <v>9</v>
      </c>
      <c r="AK11" s="37">
        <f>RANK(AK10,($N$10:$AM$10,$N$19:$AM$19,$N$28:$AM$28, $N$37:$AM$37),1)</f>
        <v>9</v>
      </c>
      <c r="AL11" s="37">
        <f>RANK(AL10,($N$10:$AM$10,$N$19:$AM$19,$N$28:$AM$28, $N$37:$AM$37),1)</f>
        <v>9</v>
      </c>
      <c r="AM11" s="37">
        <f>RANK(AM10,($N$10:$AM$10,$N$19:$AM$19,$N$28:$AM$28, $N$37:$AM$37),1)</f>
        <v>9</v>
      </c>
    </row>
    <row r="12" spans="1:39" x14ac:dyDescent="0.3">
      <c r="A12" t="str">
        <f t="shared" si="1"/>
        <v>B&amp;H  3</v>
      </c>
      <c r="B12" s="3">
        <f t="shared" si="5"/>
        <v>9</v>
      </c>
      <c r="C12" s="3">
        <v>214</v>
      </c>
      <c r="D12" s="27" t="s">
        <v>1165</v>
      </c>
      <c r="E12" s="1" t="str">
        <f>+VLOOKUP($C12,MasterData!$B$4:$K$1003,2,"false")</f>
        <v>Eleni</v>
      </c>
      <c r="F12" s="1" t="str">
        <f>+VLOOKUP($C12,MasterData!$B$4:$K$1003,3,"false")</f>
        <v>Pistolas</v>
      </c>
      <c r="G12" s="1" t="str">
        <f>+VLOOKUP($C12,MasterData!$B$4:$K$1003,4,"false")</f>
        <v>B&amp;H</v>
      </c>
      <c r="H12" s="1" t="str">
        <f>+VLOOKUP($C12,MasterData!$B$4:$K$1003,5,"false")</f>
        <v>U15</v>
      </c>
      <c r="I12" s="3" t="str">
        <f>+VLOOKUP($C12,MasterData!$B$4:$K$1003,6,"false")</f>
        <v>F</v>
      </c>
      <c r="J12" s="31" t="str">
        <f t="shared" si="2"/>
        <v>3</v>
      </c>
      <c r="K12" s="1" t="str">
        <f t="shared" si="3"/>
        <v>B&amp;H  3</v>
      </c>
    </row>
    <row r="13" spans="1:39" x14ac:dyDescent="0.3">
      <c r="A13" t="str">
        <f t="shared" si="1"/>
        <v>CRA  2</v>
      </c>
      <c r="B13" s="3">
        <f t="shared" si="5"/>
        <v>10</v>
      </c>
      <c r="C13" s="3">
        <v>205</v>
      </c>
      <c r="D13" s="27" t="s">
        <v>1166</v>
      </c>
      <c r="E13" s="1" t="str">
        <f>+VLOOKUP($C13,MasterData!$B$4:$K$1003,2,"false")</f>
        <v>Stephanie</v>
      </c>
      <c r="F13" s="1" t="str">
        <f>+VLOOKUP($C13,MasterData!$B$4:$K$1003,3,"false")</f>
        <v>Shaw</v>
      </c>
      <c r="G13" s="1" t="str">
        <f>+VLOOKUP($C13,MasterData!$B$4:$K$1003,4,"false")</f>
        <v>CRA</v>
      </c>
      <c r="H13" s="1" t="str">
        <f>+VLOOKUP($C13,MasterData!$B$4:$K$1003,5,"false")</f>
        <v>U15</v>
      </c>
      <c r="I13" s="3" t="str">
        <f>+VLOOKUP($C13,MasterData!$B$4:$K$1003,6,"false")</f>
        <v>F</v>
      </c>
      <c r="J13" s="31" t="str">
        <f t="shared" si="2"/>
        <v>2</v>
      </c>
      <c r="K13" s="1" t="str">
        <f t="shared" si="3"/>
        <v>CRA  2</v>
      </c>
      <c r="M13">
        <v>4</v>
      </c>
      <c r="N13" s="35">
        <f>+IF(ISNA(VLOOKUP(N$3&amp;"  "&amp;$M13,$A$3:$I$110,2,0)),"",VLOOKUP(N$3&amp;"  "&amp;$M13,$A$3:$I$110,2,0))</f>
        <v>17</v>
      </c>
      <c r="O13" s="35">
        <f t="shared" ref="O13:AD18" si="7">+IF(ISNA(VLOOKUP(O$3&amp;"  "&amp;$M13,$A$3:$I$110,2,0)),"",VLOOKUP(O$3&amp;"  "&amp;$M13,$A$3:$I$110,2,0))</f>
        <v>13</v>
      </c>
      <c r="P13" s="35" t="str">
        <f t="shared" si="7"/>
        <v/>
      </c>
      <c r="Q13" s="35" t="str">
        <f t="shared" si="7"/>
        <v/>
      </c>
      <c r="R13" s="35" t="str">
        <f t="shared" si="7"/>
        <v/>
      </c>
      <c r="S13" s="35">
        <f t="shared" si="7"/>
        <v>35</v>
      </c>
      <c r="T13" s="35" t="str">
        <f t="shared" si="7"/>
        <v/>
      </c>
      <c r="U13" s="35">
        <f t="shared" si="7"/>
        <v>23</v>
      </c>
      <c r="V13" s="35">
        <f t="shared" si="7"/>
        <v>33</v>
      </c>
      <c r="W13" s="35" t="str">
        <f t="shared" si="7"/>
        <v/>
      </c>
      <c r="X13" s="35" t="str">
        <f t="shared" si="7"/>
        <v/>
      </c>
      <c r="Y13" s="35" t="str">
        <f t="shared" si="7"/>
        <v/>
      </c>
      <c r="Z13" s="35" t="str">
        <f t="shared" si="7"/>
        <v/>
      </c>
      <c r="AA13" s="35" t="str">
        <f t="shared" si="7"/>
        <v/>
      </c>
      <c r="AB13" s="35" t="str">
        <f t="shared" si="7"/>
        <v/>
      </c>
      <c r="AC13" s="35" t="str">
        <f t="shared" si="7"/>
        <v/>
      </c>
      <c r="AD13" s="35" t="str">
        <f t="shared" si="7"/>
        <v/>
      </c>
      <c r="AE13" s="35" t="str">
        <f t="shared" ref="AE13:AM18" si="8">+IF(ISNA(VLOOKUP(AE$3&amp;"  "&amp;$M13,$A$3:$I$110,2,0)),"",VLOOKUP(AE$3&amp;"  "&amp;$M13,$A$3:$I$110,2,0))</f>
        <v/>
      </c>
      <c r="AF13" s="35" t="str">
        <f t="shared" si="8"/>
        <v/>
      </c>
      <c r="AG13" s="35" t="str">
        <f t="shared" si="8"/>
        <v/>
      </c>
      <c r="AH13" s="35" t="str">
        <f t="shared" si="8"/>
        <v/>
      </c>
      <c r="AI13" s="35" t="str">
        <f t="shared" si="8"/>
        <v/>
      </c>
      <c r="AJ13" s="35" t="str">
        <f t="shared" si="8"/>
        <v/>
      </c>
      <c r="AK13" s="35" t="str">
        <f t="shared" si="8"/>
        <v/>
      </c>
      <c r="AL13" s="35" t="str">
        <f t="shared" si="8"/>
        <v/>
      </c>
      <c r="AM13" s="35" t="str">
        <f t="shared" si="8"/>
        <v/>
      </c>
    </row>
    <row r="14" spans="1:39" x14ac:dyDescent="0.3">
      <c r="A14" t="str">
        <f t="shared" si="1"/>
        <v>WDH  1</v>
      </c>
      <c r="B14" s="3">
        <f t="shared" si="5"/>
        <v>11</v>
      </c>
      <c r="C14" s="3">
        <v>231</v>
      </c>
      <c r="D14" s="27" t="s">
        <v>1166</v>
      </c>
      <c r="E14" s="1" t="str">
        <f>+VLOOKUP($C14,MasterData!$B$4:$K$1003,2,"false")</f>
        <v>Laila</v>
      </c>
      <c r="F14" s="1" t="str">
        <f>+VLOOKUP($C14,MasterData!$B$4:$K$1003,3,"false")</f>
        <v>Hellyer</v>
      </c>
      <c r="G14" s="1" t="str">
        <f>+VLOOKUP($C14,MasterData!$B$4:$K$1003,4,"false")</f>
        <v>WDH</v>
      </c>
      <c r="H14" s="1" t="str">
        <f>+VLOOKUP($C14,MasterData!$B$4:$K$1003,5,"false")</f>
        <v>U15</v>
      </c>
      <c r="I14" s="3" t="str">
        <f>+VLOOKUP($C14,MasterData!$B$4:$K$1003,6,"false")</f>
        <v>F</v>
      </c>
      <c r="J14" s="31" t="str">
        <f t="shared" si="2"/>
        <v>1</v>
      </c>
      <c r="K14" s="1" t="str">
        <f t="shared" si="3"/>
        <v>WDH  1</v>
      </c>
      <c r="M14">
        <v>5</v>
      </c>
      <c r="N14" s="35" t="str">
        <f t="shared" ref="N14:N18" si="9">+IF(ISNA(VLOOKUP(N$3&amp;"  "&amp;$M14,$A$3:$I$110,2,0)),"",VLOOKUP(N$3&amp;"  "&amp;$M14,$A$3:$I$110,2,0))</f>
        <v/>
      </c>
      <c r="O14" s="35">
        <f t="shared" si="7"/>
        <v>15</v>
      </c>
      <c r="P14" s="35" t="str">
        <f t="shared" si="7"/>
        <v/>
      </c>
      <c r="Q14" s="35" t="str">
        <f t="shared" si="7"/>
        <v/>
      </c>
      <c r="R14" s="35" t="str">
        <f t="shared" si="7"/>
        <v/>
      </c>
      <c r="S14" s="35" t="str">
        <f t="shared" si="7"/>
        <v/>
      </c>
      <c r="T14" s="35" t="str">
        <f t="shared" si="7"/>
        <v/>
      </c>
      <c r="U14" s="35" t="str">
        <f t="shared" si="7"/>
        <v/>
      </c>
      <c r="V14" s="35">
        <f t="shared" si="7"/>
        <v>34</v>
      </c>
      <c r="W14" s="35" t="str">
        <f t="shared" si="7"/>
        <v/>
      </c>
      <c r="X14" s="35" t="str">
        <f t="shared" si="7"/>
        <v/>
      </c>
      <c r="Y14" s="35" t="str">
        <f t="shared" si="7"/>
        <v/>
      </c>
      <c r="Z14" s="35" t="str">
        <f t="shared" si="7"/>
        <v/>
      </c>
      <c r="AA14" s="35" t="str">
        <f t="shared" si="7"/>
        <v/>
      </c>
      <c r="AB14" s="35" t="str">
        <f t="shared" si="7"/>
        <v/>
      </c>
      <c r="AC14" s="35" t="str">
        <f t="shared" si="7"/>
        <v/>
      </c>
      <c r="AD14" s="35" t="str">
        <f t="shared" si="7"/>
        <v/>
      </c>
      <c r="AE14" s="35" t="str">
        <f t="shared" si="8"/>
        <v/>
      </c>
      <c r="AF14" s="35" t="str">
        <f t="shared" si="8"/>
        <v/>
      </c>
      <c r="AG14" s="35" t="str">
        <f t="shared" si="8"/>
        <v/>
      </c>
      <c r="AH14" s="35" t="str">
        <f t="shared" si="8"/>
        <v/>
      </c>
      <c r="AI14" s="35" t="str">
        <f t="shared" si="8"/>
        <v/>
      </c>
      <c r="AJ14" s="35" t="str">
        <f t="shared" si="8"/>
        <v/>
      </c>
      <c r="AK14" s="35" t="str">
        <f t="shared" si="8"/>
        <v/>
      </c>
      <c r="AL14" s="35" t="str">
        <f t="shared" si="8"/>
        <v/>
      </c>
      <c r="AM14" s="35" t="str">
        <f t="shared" si="8"/>
        <v/>
      </c>
    </row>
    <row r="15" spans="1:39" x14ac:dyDescent="0.3">
      <c r="A15" t="str">
        <f t="shared" si="1"/>
        <v>EAS  1</v>
      </c>
      <c r="B15" s="3">
        <f t="shared" si="5"/>
        <v>12</v>
      </c>
      <c r="C15" s="3">
        <v>216</v>
      </c>
      <c r="D15" s="27" t="s">
        <v>1167</v>
      </c>
      <c r="E15" s="1" t="str">
        <f>+VLOOKUP($C15,MasterData!$B$4:$K$1003,2,"false")</f>
        <v>Isabelle</v>
      </c>
      <c r="F15" s="1" t="str">
        <f>+VLOOKUP($C15,MasterData!$B$4:$K$1003,3,"false")</f>
        <v>Chappell</v>
      </c>
      <c r="G15" s="1" t="str">
        <f>+VLOOKUP($C15,MasterData!$B$4:$K$1003,4,"false")</f>
        <v>EAS</v>
      </c>
      <c r="H15" s="1" t="str">
        <f>+VLOOKUP($C15,MasterData!$B$4:$K$1003,5,"false")</f>
        <v>U15</v>
      </c>
      <c r="I15" s="3" t="str">
        <f>+VLOOKUP($C15,MasterData!$B$4:$K$1003,6,"false")</f>
        <v>F</v>
      </c>
      <c r="J15" s="31" t="str">
        <f t="shared" si="2"/>
        <v>1</v>
      </c>
      <c r="K15" s="1" t="str">
        <f t="shared" si="3"/>
        <v>EAS  1</v>
      </c>
      <c r="M15">
        <v>6</v>
      </c>
      <c r="N15" s="35" t="str">
        <f t="shared" si="9"/>
        <v/>
      </c>
      <c r="O15" s="35">
        <f t="shared" si="7"/>
        <v>22</v>
      </c>
      <c r="P15" s="35" t="str">
        <f t="shared" si="7"/>
        <v/>
      </c>
      <c r="Q15" s="35" t="str">
        <f t="shared" si="7"/>
        <v/>
      </c>
      <c r="R15" s="35" t="str">
        <f t="shared" si="7"/>
        <v/>
      </c>
      <c r="S15" s="35" t="str">
        <f t="shared" si="7"/>
        <v/>
      </c>
      <c r="T15" s="35" t="str">
        <f t="shared" si="7"/>
        <v/>
      </c>
      <c r="U15" s="35" t="str">
        <f t="shared" si="7"/>
        <v/>
      </c>
      <c r="V15" s="35" t="str">
        <f t="shared" si="7"/>
        <v/>
      </c>
      <c r="W15" s="35" t="str">
        <f t="shared" si="7"/>
        <v/>
      </c>
      <c r="X15" s="35" t="str">
        <f t="shared" si="7"/>
        <v/>
      </c>
      <c r="Y15" s="35" t="str">
        <f t="shared" si="7"/>
        <v/>
      </c>
      <c r="Z15" s="35" t="str">
        <f t="shared" si="7"/>
        <v/>
      </c>
      <c r="AA15" s="35" t="str">
        <f t="shared" si="7"/>
        <v/>
      </c>
      <c r="AB15" s="35" t="str">
        <f t="shared" si="7"/>
        <v/>
      </c>
      <c r="AC15" s="35" t="str">
        <f t="shared" si="7"/>
        <v/>
      </c>
      <c r="AD15" s="35" t="str">
        <f t="shared" si="7"/>
        <v/>
      </c>
      <c r="AE15" s="35" t="str">
        <f t="shared" si="8"/>
        <v/>
      </c>
      <c r="AF15" s="35" t="str">
        <f t="shared" si="8"/>
        <v/>
      </c>
      <c r="AG15" s="35" t="str">
        <f t="shared" si="8"/>
        <v/>
      </c>
      <c r="AH15" s="35" t="str">
        <f t="shared" si="8"/>
        <v/>
      </c>
      <c r="AI15" s="35" t="str">
        <f t="shared" si="8"/>
        <v/>
      </c>
      <c r="AJ15" s="35" t="str">
        <f t="shared" si="8"/>
        <v/>
      </c>
      <c r="AK15" s="35" t="str">
        <f t="shared" si="8"/>
        <v/>
      </c>
      <c r="AL15" s="35" t="str">
        <f t="shared" si="8"/>
        <v/>
      </c>
      <c r="AM15" s="35" t="str">
        <f t="shared" si="8"/>
        <v/>
      </c>
    </row>
    <row r="16" spans="1:39" x14ac:dyDescent="0.3">
      <c r="A16" t="str">
        <f t="shared" si="1"/>
        <v>B&amp;H  4</v>
      </c>
      <c r="B16" s="3">
        <f t="shared" si="5"/>
        <v>13</v>
      </c>
      <c r="C16" s="3">
        <v>199</v>
      </c>
      <c r="D16" s="27" t="s">
        <v>1168</v>
      </c>
      <c r="E16" s="1" t="str">
        <f>+VLOOKUP($C16,MasterData!$B$4:$K$1003,2,"false")</f>
        <v>Macy</v>
      </c>
      <c r="F16" s="1" t="str">
        <f>+VLOOKUP($C16,MasterData!$B$4:$K$1003,3,"false")</f>
        <v>Brooking</v>
      </c>
      <c r="G16" s="1" t="str">
        <f>+VLOOKUP($C16,MasterData!$B$4:$K$1003,4,"false")</f>
        <v>B&amp;H</v>
      </c>
      <c r="H16" s="1" t="str">
        <f>+VLOOKUP($C16,MasterData!$B$4:$K$1003,5,"false")</f>
        <v>U15</v>
      </c>
      <c r="I16" s="3" t="str">
        <f>+VLOOKUP($C16,MasterData!$B$4:$K$1003,6,"false")</f>
        <v>F</v>
      </c>
      <c r="J16" s="31" t="str">
        <f t="shared" si="2"/>
        <v>4</v>
      </c>
      <c r="K16" s="1" t="str">
        <f t="shared" si="3"/>
        <v>B&amp;H  4</v>
      </c>
      <c r="N16" s="35" t="str">
        <f t="shared" si="9"/>
        <v/>
      </c>
      <c r="O16" s="35" t="str">
        <f t="shared" si="7"/>
        <v/>
      </c>
      <c r="P16" s="35" t="str">
        <f t="shared" si="7"/>
        <v/>
      </c>
      <c r="Q16" s="35" t="str">
        <f t="shared" si="7"/>
        <v/>
      </c>
      <c r="R16" s="35" t="str">
        <f t="shared" si="7"/>
        <v/>
      </c>
      <c r="S16" s="35" t="str">
        <f t="shared" si="7"/>
        <v/>
      </c>
      <c r="T16" s="35" t="str">
        <f t="shared" si="7"/>
        <v/>
      </c>
      <c r="U16" s="35" t="str">
        <f t="shared" si="7"/>
        <v/>
      </c>
      <c r="V16" s="35" t="str">
        <f t="shared" si="7"/>
        <v/>
      </c>
      <c r="W16" s="35" t="str">
        <f t="shared" si="7"/>
        <v/>
      </c>
      <c r="X16" s="35" t="str">
        <f t="shared" si="7"/>
        <v/>
      </c>
      <c r="Y16" s="35" t="str">
        <f t="shared" si="7"/>
        <v/>
      </c>
      <c r="Z16" s="35" t="str">
        <f t="shared" si="7"/>
        <v/>
      </c>
      <c r="AA16" s="35" t="str">
        <f t="shared" si="7"/>
        <v/>
      </c>
      <c r="AB16" s="35" t="str">
        <f t="shared" si="7"/>
        <v/>
      </c>
      <c r="AC16" s="35" t="str">
        <f t="shared" si="7"/>
        <v/>
      </c>
      <c r="AD16" s="35" t="str">
        <f t="shared" si="7"/>
        <v/>
      </c>
      <c r="AE16" s="35" t="str">
        <f t="shared" si="8"/>
        <v/>
      </c>
      <c r="AF16" s="35" t="str">
        <f t="shared" si="8"/>
        <v/>
      </c>
      <c r="AG16" s="35" t="str">
        <f t="shared" si="8"/>
        <v/>
      </c>
      <c r="AH16" s="35" t="str">
        <f t="shared" si="8"/>
        <v/>
      </c>
      <c r="AI16" s="35" t="str">
        <f t="shared" si="8"/>
        <v/>
      </c>
      <c r="AJ16" s="35" t="str">
        <f t="shared" si="8"/>
        <v/>
      </c>
      <c r="AK16" s="35" t="str">
        <f t="shared" si="8"/>
        <v/>
      </c>
      <c r="AL16" s="35" t="str">
        <f t="shared" si="8"/>
        <v/>
      </c>
      <c r="AM16" s="35" t="str">
        <f t="shared" si="8"/>
        <v/>
      </c>
    </row>
    <row r="17" spans="1:39" x14ac:dyDescent="0.3">
      <c r="A17" t="str">
        <f t="shared" si="1"/>
        <v>CHI  1</v>
      </c>
      <c r="B17" s="3">
        <f t="shared" si="5"/>
        <v>14</v>
      </c>
      <c r="C17" s="3">
        <v>211</v>
      </c>
      <c r="D17" s="27" t="s">
        <v>1169</v>
      </c>
      <c r="E17" s="1" t="str">
        <f>+VLOOKUP($C17,MasterData!$B$4:$K$1003,2,"false")</f>
        <v>Ela</v>
      </c>
      <c r="F17" s="1" t="str">
        <f>+VLOOKUP($C17,MasterData!$B$4:$K$1003,3,"false")</f>
        <v>Pemberton</v>
      </c>
      <c r="G17" s="1" t="str">
        <f>+VLOOKUP($C17,MasterData!$B$4:$K$1003,4,"false")</f>
        <v>CHI</v>
      </c>
      <c r="H17" s="1" t="str">
        <f>+VLOOKUP($C17,MasterData!$B$4:$K$1003,5,"false")</f>
        <v>U15</v>
      </c>
      <c r="I17" s="3" t="str">
        <f>+VLOOKUP($C17,MasterData!$B$4:$K$1003,6,"false")</f>
        <v>F</v>
      </c>
      <c r="J17" s="31" t="str">
        <f t="shared" si="2"/>
        <v>1</v>
      </c>
      <c r="K17" s="1" t="str">
        <f t="shared" si="3"/>
        <v>CHI  1</v>
      </c>
      <c r="N17" s="35" t="str">
        <f t="shared" si="9"/>
        <v/>
      </c>
      <c r="O17" s="35" t="str">
        <f t="shared" si="7"/>
        <v/>
      </c>
      <c r="P17" s="35" t="str">
        <f t="shared" si="7"/>
        <v/>
      </c>
      <c r="Q17" s="35" t="str">
        <f t="shared" si="7"/>
        <v/>
      </c>
      <c r="R17" s="35" t="str">
        <f t="shared" si="7"/>
        <v/>
      </c>
      <c r="S17" s="35" t="str">
        <f t="shared" si="7"/>
        <v/>
      </c>
      <c r="T17" s="35" t="str">
        <f t="shared" si="7"/>
        <v/>
      </c>
      <c r="U17" s="35" t="str">
        <f t="shared" si="7"/>
        <v/>
      </c>
      <c r="V17" s="35" t="str">
        <f t="shared" si="7"/>
        <v/>
      </c>
      <c r="W17" s="35" t="str">
        <f t="shared" si="7"/>
        <v/>
      </c>
      <c r="X17" s="35" t="str">
        <f t="shared" si="7"/>
        <v/>
      </c>
      <c r="Y17" s="35" t="str">
        <f t="shared" si="7"/>
        <v/>
      </c>
      <c r="Z17" s="35" t="str">
        <f t="shared" si="7"/>
        <v/>
      </c>
      <c r="AA17" s="35" t="str">
        <f t="shared" si="7"/>
        <v/>
      </c>
      <c r="AB17" s="35" t="str">
        <f t="shared" si="7"/>
        <v/>
      </c>
      <c r="AC17" s="35" t="str">
        <f t="shared" si="7"/>
        <v/>
      </c>
      <c r="AD17" s="35" t="str">
        <f t="shared" si="7"/>
        <v/>
      </c>
      <c r="AE17" s="35" t="str">
        <f t="shared" si="8"/>
        <v/>
      </c>
      <c r="AF17" s="35" t="str">
        <f t="shared" si="8"/>
        <v/>
      </c>
      <c r="AG17" s="35" t="str">
        <f t="shared" si="8"/>
        <v/>
      </c>
      <c r="AH17" s="35" t="str">
        <f t="shared" si="8"/>
        <v/>
      </c>
      <c r="AI17" s="35" t="str">
        <f t="shared" si="8"/>
        <v/>
      </c>
      <c r="AJ17" s="35" t="str">
        <f t="shared" si="8"/>
        <v/>
      </c>
      <c r="AK17" s="35" t="str">
        <f t="shared" si="8"/>
        <v/>
      </c>
      <c r="AL17" s="35" t="str">
        <f t="shared" si="8"/>
        <v/>
      </c>
      <c r="AM17" s="35" t="str">
        <f t="shared" si="8"/>
        <v/>
      </c>
    </row>
    <row r="18" spans="1:39" x14ac:dyDescent="0.3">
      <c r="A18" t="str">
        <f t="shared" si="1"/>
        <v>B&amp;H  5</v>
      </c>
      <c r="B18" s="3">
        <f t="shared" si="5"/>
        <v>15</v>
      </c>
      <c r="C18" s="3">
        <v>234</v>
      </c>
      <c r="D18" s="27" t="s">
        <v>1169</v>
      </c>
      <c r="E18" s="1" t="str">
        <f>+VLOOKUP($C18,MasterData!$B$4:$K$1003,2,"false")</f>
        <v>Xanthe</v>
      </c>
      <c r="F18" s="1" t="str">
        <f>+VLOOKUP($C18,MasterData!$B$4:$K$1003,3,"false")</f>
        <v>Cox</v>
      </c>
      <c r="G18" s="1" t="str">
        <f>+VLOOKUP($C18,MasterData!$B$4:$K$1003,4,"false")</f>
        <v>B&amp;H</v>
      </c>
      <c r="H18" s="1" t="str">
        <f>+VLOOKUP($C18,MasterData!$B$4:$K$1003,5,"false")</f>
        <v>U15</v>
      </c>
      <c r="I18" s="3" t="str">
        <f>+VLOOKUP($C18,MasterData!$B$4:$K$1003,6,"false")</f>
        <v>F</v>
      </c>
      <c r="J18" s="31" t="str">
        <f t="shared" si="2"/>
        <v>5</v>
      </c>
      <c r="K18" s="1" t="str">
        <f t="shared" si="3"/>
        <v>B&amp;H  5</v>
      </c>
      <c r="N18" s="35" t="str">
        <f t="shared" si="9"/>
        <v/>
      </c>
      <c r="O18" s="35" t="str">
        <f t="shared" si="7"/>
        <v/>
      </c>
      <c r="P18" s="35" t="str">
        <f t="shared" si="7"/>
        <v/>
      </c>
      <c r="Q18" s="35" t="str">
        <f t="shared" si="7"/>
        <v/>
      </c>
      <c r="R18" s="35" t="str">
        <f t="shared" si="7"/>
        <v/>
      </c>
      <c r="S18" s="35" t="str">
        <f t="shared" si="7"/>
        <v/>
      </c>
      <c r="T18" s="35" t="str">
        <f t="shared" si="7"/>
        <v/>
      </c>
      <c r="U18" s="35" t="str">
        <f t="shared" si="7"/>
        <v/>
      </c>
      <c r="V18" s="35" t="str">
        <f t="shared" si="7"/>
        <v/>
      </c>
      <c r="W18" s="35" t="str">
        <f t="shared" si="7"/>
        <v/>
      </c>
      <c r="X18" s="35" t="str">
        <f t="shared" si="7"/>
        <v/>
      </c>
      <c r="Y18" s="35" t="str">
        <f t="shared" si="7"/>
        <v/>
      </c>
      <c r="Z18" s="35" t="str">
        <f t="shared" si="7"/>
        <v/>
      </c>
      <c r="AA18" s="35" t="str">
        <f t="shared" si="7"/>
        <v/>
      </c>
      <c r="AB18" s="35" t="str">
        <f t="shared" si="7"/>
        <v/>
      </c>
      <c r="AC18" s="35" t="str">
        <f t="shared" si="7"/>
        <v/>
      </c>
      <c r="AD18" s="35" t="str">
        <f t="shared" si="7"/>
        <v/>
      </c>
      <c r="AE18" s="35" t="str">
        <f t="shared" si="8"/>
        <v/>
      </c>
      <c r="AF18" s="35" t="str">
        <f t="shared" si="8"/>
        <v/>
      </c>
      <c r="AG18" s="35" t="str">
        <f t="shared" si="8"/>
        <v/>
      </c>
      <c r="AH18" s="35" t="str">
        <f t="shared" si="8"/>
        <v/>
      </c>
      <c r="AI18" s="35" t="str">
        <f t="shared" si="8"/>
        <v/>
      </c>
      <c r="AJ18" s="35" t="str">
        <f t="shared" si="8"/>
        <v/>
      </c>
      <c r="AK18" s="35" t="str">
        <f t="shared" si="8"/>
        <v/>
      </c>
      <c r="AL18" s="35" t="str">
        <f t="shared" si="8"/>
        <v/>
      </c>
      <c r="AM18" s="35" t="str">
        <f t="shared" si="8"/>
        <v/>
      </c>
    </row>
    <row r="19" spans="1:39" x14ac:dyDescent="0.3">
      <c r="A19" t="str">
        <f t="shared" si="1"/>
        <v>CHI  2</v>
      </c>
      <c r="B19" s="3">
        <f t="shared" si="5"/>
        <v>16</v>
      </c>
      <c r="C19" s="3">
        <v>235</v>
      </c>
      <c r="D19" s="27" t="s">
        <v>1170</v>
      </c>
      <c r="E19" s="1" t="str">
        <f>+VLOOKUP($C19,MasterData!$B$4:$K$1003,2,"false")</f>
        <v>Carrie</v>
      </c>
      <c r="F19" s="1" t="str">
        <f>+VLOOKUP($C19,MasterData!$B$4:$K$1003,3,"false")</f>
        <v>Anelay</v>
      </c>
      <c r="G19" s="1" t="str">
        <f>+VLOOKUP($C19,MasterData!$B$4:$K$1003,4,"false")</f>
        <v>CHI</v>
      </c>
      <c r="H19" s="1" t="str">
        <f>+VLOOKUP($C19,MasterData!$B$4:$K$1003,5,"false")</f>
        <v>U15</v>
      </c>
      <c r="I19" s="3" t="str">
        <f>+VLOOKUP($C19,MasterData!$B$4:$K$1003,6,"false")</f>
        <v>F</v>
      </c>
      <c r="J19" s="31" t="str">
        <f t="shared" si="2"/>
        <v>2</v>
      </c>
      <c r="K19" s="1" t="str">
        <f t="shared" si="3"/>
        <v>CHI  2</v>
      </c>
      <c r="M19" s="12" t="s">
        <v>565</v>
      </c>
      <c r="N19" s="36">
        <f>IF(N15="",1000,SUM(N13:N15))</f>
        <v>1000</v>
      </c>
      <c r="O19" s="36">
        <f t="shared" ref="O19:AM19" si="10">IF(O15="",1000,SUM(O13:O15))</f>
        <v>50</v>
      </c>
      <c r="P19" s="36">
        <f t="shared" si="10"/>
        <v>1000</v>
      </c>
      <c r="Q19" s="36">
        <f t="shared" si="10"/>
        <v>1000</v>
      </c>
      <c r="R19" s="36">
        <f t="shared" si="10"/>
        <v>1000</v>
      </c>
      <c r="S19" s="36">
        <f t="shared" si="10"/>
        <v>1000</v>
      </c>
      <c r="T19" s="36">
        <f t="shared" si="10"/>
        <v>1000</v>
      </c>
      <c r="U19" s="36">
        <f t="shared" si="10"/>
        <v>1000</v>
      </c>
      <c r="V19" s="36">
        <f t="shared" si="10"/>
        <v>1000</v>
      </c>
      <c r="W19" s="36">
        <f t="shared" si="10"/>
        <v>1000</v>
      </c>
      <c r="X19" s="36">
        <f t="shared" si="10"/>
        <v>1000</v>
      </c>
      <c r="Y19" s="36">
        <f t="shared" si="10"/>
        <v>1000</v>
      </c>
      <c r="Z19" s="36">
        <f t="shared" si="10"/>
        <v>1000</v>
      </c>
      <c r="AA19" s="36">
        <f t="shared" si="10"/>
        <v>1000</v>
      </c>
      <c r="AB19" s="36">
        <f t="shared" si="10"/>
        <v>1000</v>
      </c>
      <c r="AC19" s="36">
        <f t="shared" si="10"/>
        <v>1000</v>
      </c>
      <c r="AD19" s="36">
        <f t="shared" si="10"/>
        <v>1000</v>
      </c>
      <c r="AE19" s="36">
        <f t="shared" si="10"/>
        <v>1000</v>
      </c>
      <c r="AF19" s="36">
        <f t="shared" si="10"/>
        <v>1000</v>
      </c>
      <c r="AG19" s="36">
        <f t="shared" si="10"/>
        <v>1000</v>
      </c>
      <c r="AH19" s="36">
        <f t="shared" si="10"/>
        <v>1000</v>
      </c>
      <c r="AI19" s="36">
        <f t="shared" si="10"/>
        <v>1000</v>
      </c>
      <c r="AJ19" s="36">
        <f t="shared" si="10"/>
        <v>1000</v>
      </c>
      <c r="AK19" s="36">
        <f t="shared" si="10"/>
        <v>1000</v>
      </c>
      <c r="AL19" s="36">
        <f t="shared" si="10"/>
        <v>1000</v>
      </c>
      <c r="AM19" s="36">
        <f t="shared" si="10"/>
        <v>1000</v>
      </c>
    </row>
    <row r="20" spans="1:39" x14ac:dyDescent="0.3">
      <c r="A20" t="str">
        <f t="shared" si="1"/>
        <v>LEW  4</v>
      </c>
      <c r="B20" s="3">
        <f t="shared" si="5"/>
        <v>17</v>
      </c>
      <c r="C20" s="3">
        <v>203</v>
      </c>
      <c r="D20" s="27" t="s">
        <v>1171</v>
      </c>
      <c r="E20" s="1" t="str">
        <f>+VLOOKUP($C20,MasterData!$B$4:$K$1003,2,"false")</f>
        <v>Darcy</v>
      </c>
      <c r="F20" s="1" t="str">
        <f>+VLOOKUP($C20,MasterData!$B$4:$K$1003,3,"false")</f>
        <v>Pring</v>
      </c>
      <c r="G20" s="1" t="str">
        <f>+VLOOKUP($C20,MasterData!$B$4:$K$1003,4,"false")</f>
        <v>LEW</v>
      </c>
      <c r="H20" s="1" t="str">
        <f>+VLOOKUP($C20,MasterData!$B$4:$K$1003,5,"false")</f>
        <v>U15</v>
      </c>
      <c r="I20" s="3" t="str">
        <f>+VLOOKUP($C20,MasterData!$B$4:$K$1003,6,"false")</f>
        <v>F</v>
      </c>
      <c r="J20" s="31" t="str">
        <f t="shared" si="2"/>
        <v>4</v>
      </c>
      <c r="K20" s="1" t="str">
        <f t="shared" si="3"/>
        <v>LEW  4</v>
      </c>
      <c r="M20" s="12" t="s">
        <v>212</v>
      </c>
      <c r="N20" s="37">
        <f>RANK(N19,($N$10:$AM$10,$N$19:$AM$19,$N$28:$AM$28, $N$37:$AM$37),1)</f>
        <v>9</v>
      </c>
      <c r="O20" s="37">
        <f>RANK(O19,($N$10:$AM$10,$N$19:$AM$19,$N$28:$AM$28, $N$37:$AM$37),1)</f>
        <v>4</v>
      </c>
      <c r="P20" s="37">
        <f>RANK(P19,($N$10:$AM$10,$N$19:$AM$19,$N$28:$AM$28, $N$37:$AM$37),1)</f>
        <v>9</v>
      </c>
      <c r="Q20" s="37">
        <f>RANK(Q19,($N$10:$AM$10,$N$19:$AM$19,$N$28:$AM$28, $N$37:$AM$37),1)</f>
        <v>9</v>
      </c>
      <c r="R20" s="37">
        <f>RANK(R19,($N$10:$AM$10,$N$19:$AM$19,$N$28:$AM$28, $N$37:$AM$37),1)</f>
        <v>9</v>
      </c>
      <c r="S20" s="37">
        <f>RANK(S19,($N$10:$AM$10,$N$19:$AM$19,$N$28:$AM$28, $N$37:$AM$37),1)</f>
        <v>9</v>
      </c>
      <c r="T20" s="37">
        <f>RANK(T19,($N$10:$AM$10,$N$19:$AM$19,$N$28:$AM$28, $N$37:$AM$37),1)</f>
        <v>9</v>
      </c>
      <c r="U20" s="37">
        <f>RANK(U19,($N$10:$AM$10,$N$19:$AM$19,$N$28:$AM$28, $N$37:$AM$37),1)</f>
        <v>9</v>
      </c>
      <c r="V20" s="37">
        <f>RANK(V19,($N$10:$AM$10,$N$19:$AM$19,$N$28:$AM$28, $N$37:$AM$37),1)</f>
        <v>9</v>
      </c>
      <c r="W20" s="37">
        <f>RANK(W19,($N$10:$AM$10,$N$19:$AM$19,$N$28:$AM$28, $N$37:$AM$37),1)</f>
        <v>9</v>
      </c>
      <c r="X20" s="37">
        <f>RANK(X19,($N$10:$AM$10,$N$19:$AM$19,$N$28:$AM$28, $N$37:$AM$37),1)</f>
        <v>9</v>
      </c>
      <c r="Y20" s="37">
        <f>RANK(Y19,($N$10:$AM$10,$N$19:$AM$19,$N$28:$AM$28, $N$37:$AM$37),1)</f>
        <v>9</v>
      </c>
      <c r="Z20" s="37">
        <f>RANK(Z19,($N$10:$AM$10,$N$19:$AM$19,$N$28:$AM$28, $N$37:$AM$37),1)</f>
        <v>9</v>
      </c>
      <c r="AA20" s="37">
        <f>RANK(AA19,($N$10:$AM$10,$N$19:$AM$19,$N$28:$AM$28, $N$37:$AM$37),1)</f>
        <v>9</v>
      </c>
      <c r="AB20" s="37">
        <f>RANK(AB19,($N$10:$AM$10,$N$19:$AM$19,$N$28:$AM$28, $N$37:$AM$37),1)</f>
        <v>9</v>
      </c>
      <c r="AC20" s="37">
        <f>RANK(AC19,($N$10:$AM$10,$N$19:$AM$19,$N$28:$AM$28, $N$37:$AM$37),1)</f>
        <v>9</v>
      </c>
      <c r="AD20" s="37">
        <f>RANK(AD19,($N$10:$AM$10,$N$19:$AM$19,$N$28:$AM$28, $N$37:$AM$37),1)</f>
        <v>9</v>
      </c>
      <c r="AE20" s="37">
        <f>RANK(AE19,($N$10:$AM$10,$N$19:$AM$19,$N$28:$AM$28, $N$37:$AM$37),1)</f>
        <v>9</v>
      </c>
      <c r="AF20" s="37">
        <f>RANK(AF19,($N$10:$AM$10,$N$19:$AM$19,$N$28:$AM$28, $N$37:$AM$37),1)</f>
        <v>9</v>
      </c>
      <c r="AG20" s="37">
        <f>RANK(AG19,($N$10:$AM$10,$N$19:$AM$19,$N$28:$AM$28, $N$37:$AM$37),1)</f>
        <v>9</v>
      </c>
      <c r="AH20" s="37">
        <f>RANK(AH19,($N$10:$AM$10,$N$19:$AM$19,$N$28:$AM$28, $N$37:$AM$37),1)</f>
        <v>9</v>
      </c>
      <c r="AI20" s="37">
        <f>RANK(AI19,($N$10:$AM$10,$N$19:$AM$19,$N$28:$AM$28, $N$37:$AM$37),1)</f>
        <v>9</v>
      </c>
      <c r="AJ20" s="37">
        <f>RANK(AJ19,($N$10:$AM$10,$N$19:$AM$19,$N$28:$AM$28, $N$37:$AM$37),1)</f>
        <v>9</v>
      </c>
      <c r="AK20" s="37">
        <f>RANK(AK19,($N$10:$AM$10,$N$19:$AM$19,$N$28:$AM$28, $N$37:$AM$37),1)</f>
        <v>9</v>
      </c>
      <c r="AL20" s="37">
        <f>RANK(AL19,($N$10:$AM$10,$N$19:$AM$19,$N$28:$AM$28, $N$37:$AM$37),1)</f>
        <v>9</v>
      </c>
      <c r="AM20" s="37">
        <f>RANK(AM19,($N$10:$AM$10,$N$19:$AM$19,$N$28:$AM$28, $N$37:$AM$37),1)</f>
        <v>9</v>
      </c>
    </row>
    <row r="21" spans="1:39" x14ac:dyDescent="0.3">
      <c r="A21" t="str">
        <f t="shared" si="1"/>
        <v>BWT  1</v>
      </c>
      <c r="B21" s="3">
        <f t="shared" si="5"/>
        <v>18</v>
      </c>
      <c r="C21" s="3">
        <v>226</v>
      </c>
      <c r="D21" s="27" t="s">
        <v>1172</v>
      </c>
      <c r="E21" s="1" t="str">
        <f>+VLOOKUP($C21,MasterData!$B$4:$K$1003,2,"false")</f>
        <v>Ella</v>
      </c>
      <c r="F21" s="1" t="str">
        <f>+VLOOKUP($C21,MasterData!$B$4:$K$1003,3,"false")</f>
        <v>Perry</v>
      </c>
      <c r="G21" s="1" t="str">
        <f>+VLOOKUP($C21,MasterData!$B$4:$K$1003,4,"false")</f>
        <v>BWT</v>
      </c>
      <c r="H21" s="1" t="str">
        <f>+VLOOKUP($C21,MasterData!$B$4:$K$1003,5,"false")</f>
        <v>U15</v>
      </c>
      <c r="I21" s="3" t="str">
        <f>+VLOOKUP($C21,MasterData!$B$4:$K$1003,6,"false")</f>
        <v>F</v>
      </c>
      <c r="J21" s="31" t="str">
        <f t="shared" ref="J21:J32" si="11">TEXT(SUMPRODUCT(--(G21=$G$4:$G$598),--(B21&gt;$B$4:$B$598))+1,0)</f>
        <v>1</v>
      </c>
      <c r="K21" s="1" t="str">
        <f t="shared" ref="K21:K32" si="12">+G21&amp;"  "&amp;J21</f>
        <v>BWT  1</v>
      </c>
    </row>
    <row r="22" spans="1:39" x14ac:dyDescent="0.3">
      <c r="A22" t="str">
        <f t="shared" si="1"/>
        <v>WDH  2</v>
      </c>
      <c r="B22" s="3">
        <f t="shared" si="5"/>
        <v>19</v>
      </c>
      <c r="C22" s="3">
        <v>230</v>
      </c>
      <c r="D22" s="27" t="s">
        <v>1173</v>
      </c>
      <c r="E22" s="1" t="str">
        <f>+VLOOKUP($C22,MasterData!$B$4:$K$1003,2,"false")</f>
        <v>Lillie</v>
      </c>
      <c r="F22" s="1" t="str">
        <f>+VLOOKUP($C22,MasterData!$B$4:$K$1003,3,"false")</f>
        <v>Hellyer</v>
      </c>
      <c r="G22" s="1" t="str">
        <f>+VLOOKUP($C22,MasterData!$B$4:$K$1003,4,"false")</f>
        <v>WDH</v>
      </c>
      <c r="H22" s="1" t="str">
        <f>+VLOOKUP($C22,MasterData!$B$4:$K$1003,5,"false")</f>
        <v>U15</v>
      </c>
      <c r="I22" s="3" t="str">
        <f>+VLOOKUP($C22,MasterData!$B$4:$K$1003,6,"false")</f>
        <v>F</v>
      </c>
      <c r="J22" s="31" t="str">
        <f t="shared" si="11"/>
        <v>2</v>
      </c>
      <c r="K22" s="1" t="str">
        <f t="shared" si="12"/>
        <v>WDH  2</v>
      </c>
      <c r="M22">
        <v>7</v>
      </c>
      <c r="N22" s="35" t="str">
        <f>+IF(ISNA(VLOOKUP(N$3&amp;"  "&amp;$M22,$A$3:$I$110,2,0)),"",VLOOKUP(N$3&amp;"  "&amp;$M22,$A$3:$I$110,2,0))</f>
        <v/>
      </c>
      <c r="O22" s="35">
        <f t="shared" ref="O22:AM27" si="13">+IF(ISNA(VLOOKUP(O$3&amp;"  "&amp;$M22,$A$3:$I$110,2,0)),"",VLOOKUP(O$3&amp;"  "&amp;$M22,$A$3:$I$110,2,0))</f>
        <v>29</v>
      </c>
      <c r="P22" s="35" t="str">
        <f t="shared" si="13"/>
        <v/>
      </c>
      <c r="Q22" s="35" t="str">
        <f t="shared" si="13"/>
        <v/>
      </c>
      <c r="R22" s="35" t="str">
        <f t="shared" si="13"/>
        <v/>
      </c>
      <c r="S22" s="35" t="str">
        <f t="shared" si="13"/>
        <v/>
      </c>
      <c r="T22" s="35" t="str">
        <f t="shared" si="13"/>
        <v/>
      </c>
      <c r="U22" s="35" t="str">
        <f t="shared" si="13"/>
        <v/>
      </c>
      <c r="V22" s="35" t="str">
        <f t="shared" si="13"/>
        <v/>
      </c>
      <c r="W22" s="35" t="str">
        <f t="shared" si="13"/>
        <v/>
      </c>
      <c r="X22" s="35" t="str">
        <f t="shared" si="13"/>
        <v/>
      </c>
      <c r="Y22" s="35" t="str">
        <f t="shared" si="13"/>
        <v/>
      </c>
      <c r="Z22" s="35" t="str">
        <f t="shared" si="13"/>
        <v/>
      </c>
      <c r="AA22" s="35" t="str">
        <f t="shared" si="13"/>
        <v/>
      </c>
      <c r="AB22" s="35" t="str">
        <f t="shared" si="13"/>
        <v/>
      </c>
      <c r="AC22" s="35" t="str">
        <f t="shared" si="13"/>
        <v/>
      </c>
      <c r="AD22" s="35" t="str">
        <f t="shared" si="13"/>
        <v/>
      </c>
      <c r="AE22" s="35" t="str">
        <f t="shared" si="13"/>
        <v/>
      </c>
      <c r="AF22" s="35" t="str">
        <f t="shared" si="13"/>
        <v/>
      </c>
      <c r="AG22" s="35" t="str">
        <f t="shared" si="13"/>
        <v/>
      </c>
      <c r="AH22" s="35" t="str">
        <f t="shared" si="13"/>
        <v/>
      </c>
      <c r="AI22" s="35" t="str">
        <f t="shared" si="13"/>
        <v/>
      </c>
      <c r="AJ22" s="35" t="str">
        <f t="shared" si="13"/>
        <v/>
      </c>
      <c r="AK22" s="35" t="str">
        <f t="shared" si="13"/>
        <v/>
      </c>
      <c r="AL22" s="35" t="str">
        <f t="shared" si="13"/>
        <v/>
      </c>
      <c r="AM22" s="35" t="str">
        <f t="shared" si="13"/>
        <v/>
      </c>
    </row>
    <row r="23" spans="1:39" x14ac:dyDescent="0.3">
      <c r="A23" t="str">
        <f t="shared" si="1"/>
        <v>PHX  1</v>
      </c>
      <c r="B23" s="3">
        <f t="shared" si="5"/>
        <v>20</v>
      </c>
      <c r="C23" s="3">
        <v>197</v>
      </c>
      <c r="D23" s="27" t="s">
        <v>1174</v>
      </c>
      <c r="E23" s="1" t="str">
        <f>+VLOOKUP($C23,MasterData!$B$4:$K$1003,2,"false")</f>
        <v>Imogen</v>
      </c>
      <c r="F23" s="1" t="str">
        <f>+VLOOKUP($C23,MasterData!$B$4:$K$1003,3,"false")</f>
        <v>Read</v>
      </c>
      <c r="G23" s="1" t="str">
        <f>+VLOOKUP($C23,MasterData!$B$4:$K$1003,4,"false")</f>
        <v>PHX</v>
      </c>
      <c r="H23" s="1" t="str">
        <f>+VLOOKUP($C23,MasterData!$B$4:$K$1003,5,"false")</f>
        <v>U15</v>
      </c>
      <c r="I23" s="3" t="str">
        <f>+VLOOKUP($C23,MasterData!$B$4:$K$1003,6,"false")</f>
        <v>F</v>
      </c>
      <c r="J23" s="31" t="str">
        <f t="shared" si="11"/>
        <v>1</v>
      </c>
      <c r="K23" s="1" t="str">
        <f t="shared" si="12"/>
        <v>PHX  1</v>
      </c>
      <c r="M23">
        <v>8</v>
      </c>
      <c r="N23" s="35" t="str">
        <f t="shared" ref="N23:AC27" si="14">+IF(ISNA(VLOOKUP(N$3&amp;"  "&amp;$M23,$A$3:$I$110,2,0)),"",VLOOKUP(N$3&amp;"  "&amp;$M23,$A$3:$I$110,2,0))</f>
        <v/>
      </c>
      <c r="O23" s="35">
        <f t="shared" si="14"/>
        <v>32</v>
      </c>
      <c r="P23" s="35" t="str">
        <f t="shared" si="14"/>
        <v/>
      </c>
      <c r="Q23" s="35" t="str">
        <f t="shared" si="14"/>
        <v/>
      </c>
      <c r="R23" s="35" t="str">
        <f t="shared" si="14"/>
        <v/>
      </c>
      <c r="S23" s="35" t="str">
        <f t="shared" si="14"/>
        <v/>
      </c>
      <c r="T23" s="35" t="str">
        <f t="shared" si="14"/>
        <v/>
      </c>
      <c r="U23" s="35" t="str">
        <f t="shared" si="14"/>
        <v/>
      </c>
      <c r="V23" s="35" t="str">
        <f t="shared" si="14"/>
        <v/>
      </c>
      <c r="W23" s="35" t="str">
        <f t="shared" si="14"/>
        <v/>
      </c>
      <c r="X23" s="35" t="str">
        <f t="shared" si="14"/>
        <v/>
      </c>
      <c r="Y23" s="35" t="str">
        <f t="shared" si="14"/>
        <v/>
      </c>
      <c r="Z23" s="35" t="str">
        <f t="shared" si="14"/>
        <v/>
      </c>
      <c r="AA23" s="35" t="str">
        <f t="shared" si="14"/>
        <v/>
      </c>
      <c r="AB23" s="35" t="str">
        <f t="shared" si="14"/>
        <v/>
      </c>
      <c r="AC23" s="35" t="str">
        <f t="shared" si="14"/>
        <v/>
      </c>
      <c r="AD23" s="35" t="str">
        <f t="shared" si="13"/>
        <v/>
      </c>
      <c r="AE23" s="35" t="str">
        <f t="shared" si="13"/>
        <v/>
      </c>
      <c r="AF23" s="35" t="str">
        <f t="shared" si="13"/>
        <v/>
      </c>
      <c r="AG23" s="35" t="str">
        <f t="shared" si="13"/>
        <v/>
      </c>
      <c r="AH23" s="35" t="str">
        <f t="shared" si="13"/>
        <v/>
      </c>
      <c r="AI23" s="35" t="str">
        <f t="shared" si="13"/>
        <v/>
      </c>
      <c r="AJ23" s="35" t="str">
        <f t="shared" si="13"/>
        <v/>
      </c>
      <c r="AK23" s="35" t="str">
        <f t="shared" si="13"/>
        <v/>
      </c>
      <c r="AL23" s="35" t="str">
        <f t="shared" si="13"/>
        <v/>
      </c>
      <c r="AM23" s="35" t="str">
        <f t="shared" si="13"/>
        <v/>
      </c>
    </row>
    <row r="24" spans="1:39" x14ac:dyDescent="0.3">
      <c r="A24" t="str">
        <f t="shared" si="1"/>
        <v>CHI  3</v>
      </c>
      <c r="B24" s="3">
        <f t="shared" si="5"/>
        <v>21</v>
      </c>
      <c r="C24" s="3">
        <v>213</v>
      </c>
      <c r="D24" s="27" t="s">
        <v>1175</v>
      </c>
      <c r="E24" s="1" t="str">
        <f>+VLOOKUP($C24,MasterData!$B$4:$K$1003,2,"false")</f>
        <v>Anya</v>
      </c>
      <c r="F24" s="1" t="str">
        <f>+VLOOKUP($C24,MasterData!$B$4:$K$1003,3,"false")</f>
        <v>Barrett</v>
      </c>
      <c r="G24" s="1" t="str">
        <f>+VLOOKUP($C24,MasterData!$B$4:$K$1003,4,"false")</f>
        <v>CHI</v>
      </c>
      <c r="H24" s="1" t="str">
        <f>+VLOOKUP($C24,MasterData!$B$4:$K$1003,5,"false")</f>
        <v>U15</v>
      </c>
      <c r="I24" s="3" t="str">
        <f>+VLOOKUP($C24,MasterData!$B$4:$K$1003,6,"false")</f>
        <v>F</v>
      </c>
      <c r="J24" s="31" t="str">
        <f t="shared" si="11"/>
        <v>3</v>
      </c>
      <c r="K24" s="1" t="str">
        <f t="shared" si="12"/>
        <v>CHI  3</v>
      </c>
      <c r="M24">
        <v>9</v>
      </c>
      <c r="N24" s="35" t="str">
        <f t="shared" si="14"/>
        <v/>
      </c>
      <c r="O24" s="35" t="str">
        <f t="shared" si="13"/>
        <v/>
      </c>
      <c r="P24" s="35" t="str">
        <f t="shared" si="13"/>
        <v/>
      </c>
      <c r="Q24" s="35" t="str">
        <f t="shared" si="13"/>
        <v/>
      </c>
      <c r="R24" s="35" t="str">
        <f t="shared" si="13"/>
        <v/>
      </c>
      <c r="S24" s="35" t="str">
        <f t="shared" si="13"/>
        <v/>
      </c>
      <c r="T24" s="35" t="str">
        <f t="shared" si="13"/>
        <v/>
      </c>
      <c r="U24" s="35" t="str">
        <f t="shared" si="13"/>
        <v/>
      </c>
      <c r="V24" s="35" t="str">
        <f t="shared" si="13"/>
        <v/>
      </c>
      <c r="W24" s="35" t="str">
        <f t="shared" si="13"/>
        <v/>
      </c>
      <c r="X24" s="35" t="str">
        <f t="shared" si="13"/>
        <v/>
      </c>
      <c r="Y24" s="35" t="str">
        <f t="shared" si="13"/>
        <v/>
      </c>
      <c r="Z24" s="35" t="str">
        <f t="shared" si="13"/>
        <v/>
      </c>
      <c r="AA24" s="35" t="str">
        <f t="shared" si="13"/>
        <v/>
      </c>
      <c r="AB24" s="35" t="str">
        <f t="shared" si="13"/>
        <v/>
      </c>
      <c r="AC24" s="35" t="str">
        <f t="shared" si="13"/>
        <v/>
      </c>
      <c r="AD24" s="35" t="str">
        <f t="shared" si="13"/>
        <v/>
      </c>
      <c r="AE24" s="35" t="str">
        <f t="shared" si="13"/>
        <v/>
      </c>
      <c r="AF24" s="35" t="str">
        <f t="shared" si="13"/>
        <v/>
      </c>
      <c r="AG24" s="35" t="str">
        <f t="shared" si="13"/>
        <v/>
      </c>
      <c r="AH24" s="35" t="str">
        <f t="shared" si="13"/>
        <v/>
      </c>
      <c r="AI24" s="35" t="str">
        <f t="shared" si="13"/>
        <v/>
      </c>
      <c r="AJ24" s="35" t="str">
        <f t="shared" si="13"/>
        <v/>
      </c>
      <c r="AK24" s="35" t="str">
        <f t="shared" si="13"/>
        <v/>
      </c>
      <c r="AL24" s="35" t="str">
        <f t="shared" si="13"/>
        <v/>
      </c>
      <c r="AM24" s="35" t="str">
        <f t="shared" si="13"/>
        <v/>
      </c>
    </row>
    <row r="25" spans="1:39" x14ac:dyDescent="0.3">
      <c r="A25" t="str">
        <f t="shared" si="1"/>
        <v>B&amp;H  6</v>
      </c>
      <c r="B25" s="3">
        <f t="shared" si="5"/>
        <v>22</v>
      </c>
      <c r="C25" s="3">
        <v>228</v>
      </c>
      <c r="D25" s="27" t="s">
        <v>1176</v>
      </c>
      <c r="E25" s="1" t="str">
        <f>+VLOOKUP($C25,MasterData!$B$4:$K$1003,2,"false")</f>
        <v>Marnie</v>
      </c>
      <c r="F25" s="1" t="str">
        <f>+VLOOKUP($C25,MasterData!$B$4:$K$1003,3,"false")</f>
        <v>Butler</v>
      </c>
      <c r="G25" s="1" t="str">
        <f>+VLOOKUP($C25,MasterData!$B$4:$K$1003,4,"false")</f>
        <v>B&amp;H</v>
      </c>
      <c r="H25" s="1" t="str">
        <f>+VLOOKUP($C25,MasterData!$B$4:$K$1003,5,"false")</f>
        <v>U15</v>
      </c>
      <c r="I25" s="3" t="str">
        <f>+VLOOKUP($C25,MasterData!$B$4:$K$1003,6,"false")</f>
        <v>F</v>
      </c>
      <c r="J25" s="31" t="str">
        <f t="shared" si="11"/>
        <v>6</v>
      </c>
      <c r="K25" s="1" t="str">
        <f t="shared" si="12"/>
        <v>B&amp;H  6</v>
      </c>
      <c r="N25" s="35" t="str">
        <f t="shared" si="14"/>
        <v/>
      </c>
      <c r="O25" s="35" t="str">
        <f t="shared" si="13"/>
        <v/>
      </c>
      <c r="P25" s="35" t="str">
        <f t="shared" si="13"/>
        <v/>
      </c>
      <c r="Q25" s="35" t="str">
        <f t="shared" si="13"/>
        <v/>
      </c>
      <c r="R25" s="35" t="str">
        <f t="shared" si="13"/>
        <v/>
      </c>
      <c r="S25" s="35" t="str">
        <f t="shared" si="13"/>
        <v/>
      </c>
      <c r="T25" s="35" t="str">
        <f t="shared" si="13"/>
        <v/>
      </c>
      <c r="U25" s="35" t="str">
        <f t="shared" si="13"/>
        <v/>
      </c>
      <c r="V25" s="35" t="str">
        <f t="shared" si="13"/>
        <v/>
      </c>
      <c r="W25" s="35" t="str">
        <f t="shared" si="13"/>
        <v/>
      </c>
      <c r="X25" s="35" t="str">
        <f t="shared" si="13"/>
        <v/>
      </c>
      <c r="Y25" s="35" t="str">
        <f t="shared" si="13"/>
        <v/>
      </c>
      <c r="Z25" s="35" t="str">
        <f t="shared" si="13"/>
        <v/>
      </c>
      <c r="AA25" s="35" t="str">
        <f t="shared" si="13"/>
        <v/>
      </c>
      <c r="AB25" s="35" t="str">
        <f t="shared" si="13"/>
        <v/>
      </c>
      <c r="AC25" s="35" t="str">
        <f t="shared" si="13"/>
        <v/>
      </c>
      <c r="AD25" s="35" t="str">
        <f t="shared" si="13"/>
        <v/>
      </c>
      <c r="AE25" s="35" t="str">
        <f t="shared" si="13"/>
        <v/>
      </c>
      <c r="AF25" s="35" t="str">
        <f t="shared" si="13"/>
        <v/>
      </c>
      <c r="AG25" s="35" t="str">
        <f t="shared" si="13"/>
        <v/>
      </c>
      <c r="AH25" s="35" t="str">
        <f t="shared" si="13"/>
        <v/>
      </c>
      <c r="AI25" s="35" t="str">
        <f t="shared" si="13"/>
        <v/>
      </c>
      <c r="AJ25" s="35" t="str">
        <f t="shared" si="13"/>
        <v/>
      </c>
      <c r="AK25" s="35" t="str">
        <f t="shared" si="13"/>
        <v/>
      </c>
      <c r="AL25" s="35" t="str">
        <f t="shared" si="13"/>
        <v/>
      </c>
      <c r="AM25" s="35" t="str">
        <f t="shared" si="13"/>
        <v/>
      </c>
    </row>
    <row r="26" spans="1:39" x14ac:dyDescent="0.3">
      <c r="A26" t="str">
        <f t="shared" si="1"/>
        <v>CHI  4</v>
      </c>
      <c r="B26" s="3">
        <f t="shared" si="5"/>
        <v>23</v>
      </c>
      <c r="C26" s="3">
        <v>206</v>
      </c>
      <c r="D26" s="27" t="s">
        <v>1177</v>
      </c>
      <c r="E26" s="1" t="str">
        <f>+VLOOKUP($C26,MasterData!$B$4:$K$1003,2,"false")</f>
        <v>Florence</v>
      </c>
      <c r="F26" s="1" t="str">
        <f>+VLOOKUP($C26,MasterData!$B$4:$K$1003,3,"false")</f>
        <v>Ingram</v>
      </c>
      <c r="G26" s="1" t="str">
        <f>+VLOOKUP($C26,MasterData!$B$4:$K$1003,4,"false")</f>
        <v>CHI</v>
      </c>
      <c r="H26" s="1" t="str">
        <f>+VLOOKUP($C26,MasterData!$B$4:$K$1003,5,"false")</f>
        <v>U15</v>
      </c>
      <c r="I26" s="3" t="str">
        <f>+VLOOKUP($C26,MasterData!$B$4:$K$1003,6,"false")</f>
        <v>F</v>
      </c>
      <c r="J26" s="31" t="str">
        <f t="shared" si="11"/>
        <v>4</v>
      </c>
      <c r="K26" s="1" t="str">
        <f t="shared" si="12"/>
        <v>CHI  4</v>
      </c>
      <c r="N26" s="35" t="str">
        <f t="shared" si="14"/>
        <v/>
      </c>
      <c r="O26" s="35" t="str">
        <f t="shared" si="13"/>
        <v/>
      </c>
      <c r="P26" s="35" t="str">
        <f t="shared" si="13"/>
        <v/>
      </c>
      <c r="Q26" s="35" t="str">
        <f t="shared" si="13"/>
        <v/>
      </c>
      <c r="R26" s="35" t="str">
        <f t="shared" si="13"/>
        <v/>
      </c>
      <c r="S26" s="35" t="str">
        <f t="shared" si="13"/>
        <v/>
      </c>
      <c r="T26" s="35" t="str">
        <f t="shared" si="13"/>
        <v/>
      </c>
      <c r="U26" s="35" t="str">
        <f t="shared" si="13"/>
        <v/>
      </c>
      <c r="V26" s="35" t="str">
        <f t="shared" si="13"/>
        <v/>
      </c>
      <c r="W26" s="35" t="str">
        <f t="shared" si="13"/>
        <v/>
      </c>
      <c r="X26" s="35" t="str">
        <f t="shared" si="13"/>
        <v/>
      </c>
      <c r="Y26" s="35" t="str">
        <f t="shared" si="13"/>
        <v/>
      </c>
      <c r="Z26" s="35" t="str">
        <f t="shared" si="13"/>
        <v/>
      </c>
      <c r="AA26" s="35" t="str">
        <f t="shared" si="13"/>
        <v/>
      </c>
      <c r="AB26" s="35" t="str">
        <f t="shared" si="13"/>
        <v/>
      </c>
      <c r="AC26" s="35" t="str">
        <f t="shared" si="13"/>
        <v/>
      </c>
      <c r="AD26" s="35" t="str">
        <f t="shared" si="13"/>
        <v/>
      </c>
      <c r="AE26" s="35" t="str">
        <f t="shared" si="13"/>
        <v/>
      </c>
      <c r="AF26" s="35" t="str">
        <f t="shared" si="13"/>
        <v/>
      </c>
      <c r="AG26" s="35" t="str">
        <f t="shared" si="13"/>
        <v/>
      </c>
      <c r="AH26" s="35" t="str">
        <f t="shared" si="13"/>
        <v/>
      </c>
      <c r="AI26" s="35" t="str">
        <f t="shared" si="13"/>
        <v/>
      </c>
      <c r="AJ26" s="35" t="str">
        <f t="shared" si="13"/>
        <v/>
      </c>
      <c r="AK26" s="35" t="str">
        <f t="shared" si="13"/>
        <v/>
      </c>
      <c r="AL26" s="35" t="str">
        <f t="shared" si="13"/>
        <v/>
      </c>
      <c r="AM26" s="35" t="str">
        <f t="shared" si="13"/>
        <v/>
      </c>
    </row>
    <row r="27" spans="1:39" x14ac:dyDescent="0.3">
      <c r="A27" t="str">
        <f t="shared" si="1"/>
        <v>BWT  2</v>
      </c>
      <c r="B27" s="3">
        <f t="shared" si="5"/>
        <v>24</v>
      </c>
      <c r="C27" s="3">
        <v>237</v>
      </c>
      <c r="D27" s="27" t="s">
        <v>1178</v>
      </c>
      <c r="E27" s="1" t="str">
        <f>+VLOOKUP($C27,MasterData!$B$4:$K$1003,2,"false")</f>
        <v>Amelia</v>
      </c>
      <c r="F27" s="1" t="str">
        <f>+VLOOKUP($C27,MasterData!$B$4:$K$1003,3,"false")</f>
        <v>Parsons</v>
      </c>
      <c r="G27" s="1" t="str">
        <f>+VLOOKUP($C27,MasterData!$B$4:$K$1003,4,"false")</f>
        <v>BWT</v>
      </c>
      <c r="H27" s="1" t="str">
        <f>+VLOOKUP($C27,MasterData!$B$4:$K$1003,5,"false")</f>
        <v>U15</v>
      </c>
      <c r="I27" s="3" t="str">
        <f>+VLOOKUP($C27,MasterData!$B$4:$K$1003,6,"false")</f>
        <v>F</v>
      </c>
      <c r="J27" s="31" t="str">
        <f t="shared" si="11"/>
        <v>2</v>
      </c>
      <c r="K27" s="1" t="str">
        <f t="shared" si="12"/>
        <v>BWT  2</v>
      </c>
      <c r="N27" s="35" t="str">
        <f t="shared" si="14"/>
        <v/>
      </c>
      <c r="O27" s="35" t="str">
        <f t="shared" si="13"/>
        <v/>
      </c>
      <c r="P27" s="35" t="str">
        <f t="shared" si="13"/>
        <v/>
      </c>
      <c r="Q27" s="35" t="str">
        <f t="shared" si="13"/>
        <v/>
      </c>
      <c r="R27" s="35" t="str">
        <f t="shared" si="13"/>
        <v/>
      </c>
      <c r="S27" s="35" t="str">
        <f t="shared" si="13"/>
        <v/>
      </c>
      <c r="T27" s="35" t="str">
        <f t="shared" si="13"/>
        <v/>
      </c>
      <c r="U27" s="35" t="str">
        <f t="shared" si="13"/>
        <v/>
      </c>
      <c r="V27" s="35" t="str">
        <f t="shared" si="13"/>
        <v/>
      </c>
      <c r="W27" s="35" t="str">
        <f t="shared" si="13"/>
        <v/>
      </c>
      <c r="X27" s="35" t="str">
        <f t="shared" si="13"/>
        <v/>
      </c>
      <c r="Y27" s="35" t="str">
        <f t="shared" si="13"/>
        <v/>
      </c>
      <c r="Z27" s="35" t="str">
        <f t="shared" si="13"/>
        <v/>
      </c>
      <c r="AA27" s="35" t="str">
        <f t="shared" si="13"/>
        <v/>
      </c>
      <c r="AB27" s="35" t="str">
        <f t="shared" si="13"/>
        <v/>
      </c>
      <c r="AC27" s="35" t="str">
        <f t="shared" si="13"/>
        <v/>
      </c>
      <c r="AD27" s="35" t="str">
        <f t="shared" si="13"/>
        <v/>
      </c>
      <c r="AE27" s="35" t="str">
        <f t="shared" si="13"/>
        <v/>
      </c>
      <c r="AF27" s="35" t="str">
        <f t="shared" si="13"/>
        <v/>
      </c>
      <c r="AG27" s="35" t="str">
        <f t="shared" si="13"/>
        <v/>
      </c>
      <c r="AH27" s="35" t="str">
        <f t="shared" si="13"/>
        <v/>
      </c>
      <c r="AI27" s="35" t="str">
        <f t="shared" si="13"/>
        <v/>
      </c>
      <c r="AJ27" s="35" t="str">
        <f t="shared" si="13"/>
        <v/>
      </c>
      <c r="AK27" s="35" t="str">
        <f t="shared" si="13"/>
        <v/>
      </c>
      <c r="AL27" s="35" t="str">
        <f t="shared" si="13"/>
        <v/>
      </c>
      <c r="AM27" s="35" t="str">
        <f t="shared" si="13"/>
        <v/>
      </c>
    </row>
    <row r="28" spans="1:39" x14ac:dyDescent="0.3">
      <c r="A28" t="str">
        <f t="shared" si="1"/>
        <v>PHX  2</v>
      </c>
      <c r="B28" s="3">
        <f t="shared" si="5"/>
        <v>25</v>
      </c>
      <c r="C28" s="3">
        <v>233</v>
      </c>
      <c r="D28" s="27" t="s">
        <v>1179</v>
      </c>
      <c r="E28" s="1" t="str">
        <f>+VLOOKUP($C28,MasterData!$B$4:$K$1003,2,"false")</f>
        <v>Molly</v>
      </c>
      <c r="F28" s="1" t="str">
        <f>+VLOOKUP($C28,MasterData!$B$4:$K$1003,3,"false")</f>
        <v>Edwards</v>
      </c>
      <c r="G28" s="1" t="str">
        <f>+VLOOKUP($C28,MasterData!$B$4:$K$1003,4,"false")</f>
        <v>PHX</v>
      </c>
      <c r="H28" s="1" t="str">
        <f>+VLOOKUP($C28,MasterData!$B$4:$K$1003,5,"false")</f>
        <v>U15</v>
      </c>
      <c r="I28" s="3" t="str">
        <f>+VLOOKUP($C28,MasterData!$B$4:$K$1003,6,"false")</f>
        <v>F</v>
      </c>
      <c r="J28" s="31" t="str">
        <f t="shared" si="11"/>
        <v>2</v>
      </c>
      <c r="K28" s="1" t="str">
        <f t="shared" si="12"/>
        <v>PHX  2</v>
      </c>
      <c r="M28" s="12" t="s">
        <v>565</v>
      </c>
      <c r="N28" s="36">
        <f>IF(N24="",1000,SUM(N22:N24))</f>
        <v>1000</v>
      </c>
      <c r="O28" s="36">
        <f t="shared" ref="O28:AM28" si="15">IF(O24="",1000,SUM(O22:O24))</f>
        <v>1000</v>
      </c>
      <c r="P28" s="36">
        <f t="shared" si="15"/>
        <v>1000</v>
      </c>
      <c r="Q28" s="36">
        <f t="shared" si="15"/>
        <v>1000</v>
      </c>
      <c r="R28" s="36">
        <f t="shared" si="15"/>
        <v>1000</v>
      </c>
      <c r="S28" s="36">
        <f t="shared" si="15"/>
        <v>1000</v>
      </c>
      <c r="T28" s="36">
        <f t="shared" si="15"/>
        <v>1000</v>
      </c>
      <c r="U28" s="36">
        <f t="shared" si="15"/>
        <v>1000</v>
      </c>
      <c r="V28" s="36">
        <f t="shared" si="15"/>
        <v>1000</v>
      </c>
      <c r="W28" s="36">
        <f t="shared" si="15"/>
        <v>1000</v>
      </c>
      <c r="X28" s="36">
        <f t="shared" si="15"/>
        <v>1000</v>
      </c>
      <c r="Y28" s="36">
        <f t="shared" si="15"/>
        <v>1000</v>
      </c>
      <c r="Z28" s="36">
        <f t="shared" si="15"/>
        <v>1000</v>
      </c>
      <c r="AA28" s="36">
        <f t="shared" si="15"/>
        <v>1000</v>
      </c>
      <c r="AB28" s="36">
        <f t="shared" si="15"/>
        <v>1000</v>
      </c>
      <c r="AC28" s="36">
        <f t="shared" si="15"/>
        <v>1000</v>
      </c>
      <c r="AD28" s="36">
        <f t="shared" si="15"/>
        <v>1000</v>
      </c>
      <c r="AE28" s="36">
        <f t="shared" si="15"/>
        <v>1000</v>
      </c>
      <c r="AF28" s="36">
        <f t="shared" si="15"/>
        <v>1000</v>
      </c>
      <c r="AG28" s="36">
        <f t="shared" si="15"/>
        <v>1000</v>
      </c>
      <c r="AH28" s="36">
        <f t="shared" si="15"/>
        <v>1000</v>
      </c>
      <c r="AI28" s="36">
        <f t="shared" si="15"/>
        <v>1000</v>
      </c>
      <c r="AJ28" s="36">
        <f t="shared" si="15"/>
        <v>1000</v>
      </c>
      <c r="AK28" s="36">
        <f t="shared" si="15"/>
        <v>1000</v>
      </c>
      <c r="AL28" s="36">
        <f t="shared" si="15"/>
        <v>1000</v>
      </c>
      <c r="AM28" s="36">
        <f t="shared" si="15"/>
        <v>1000</v>
      </c>
    </row>
    <row r="29" spans="1:39" x14ac:dyDescent="0.3">
      <c r="A29" t="str">
        <f t="shared" si="1"/>
        <v>PHX  3</v>
      </c>
      <c r="B29" s="3">
        <f t="shared" si="5"/>
        <v>26</v>
      </c>
      <c r="C29" s="3">
        <v>229</v>
      </c>
      <c r="D29" s="27" t="s">
        <v>1180</v>
      </c>
      <c r="E29" s="1" t="str">
        <f>+VLOOKUP($C29,MasterData!$B$4:$K$1003,2,"false")</f>
        <v>Greta</v>
      </c>
      <c r="F29" s="1" t="str">
        <f>+VLOOKUP($C29,MasterData!$B$4:$K$1003,3,"false")</f>
        <v>Hunter</v>
      </c>
      <c r="G29" s="1" t="str">
        <f>+VLOOKUP($C29,MasterData!$B$4:$K$1003,4,"false")</f>
        <v>PHX</v>
      </c>
      <c r="H29" s="1" t="str">
        <f>+VLOOKUP($C29,MasterData!$B$4:$K$1003,5,"false")</f>
        <v>U15</v>
      </c>
      <c r="I29" s="3" t="str">
        <f>+VLOOKUP($C29,MasterData!$B$4:$K$1003,6,"false")</f>
        <v>F</v>
      </c>
      <c r="J29" s="31" t="str">
        <f t="shared" si="11"/>
        <v>3</v>
      </c>
      <c r="K29" s="1" t="str">
        <f t="shared" si="12"/>
        <v>PHX  3</v>
      </c>
      <c r="M29" s="12" t="s">
        <v>212</v>
      </c>
      <c r="N29" s="37">
        <f>RANK(N28,($N$10:$AM$10,$N$19:$AM$19,$N$28:$AM$28, $N$37:$AM$37),1)</f>
        <v>9</v>
      </c>
      <c r="O29" s="37">
        <f>RANK(O28,($N$10:$AM$10,$N$19:$AM$19,$N$28:$AM$28, $N$37:$AM$37),1)</f>
        <v>9</v>
      </c>
      <c r="P29" s="37">
        <f>RANK(P28,($N$10:$AM$10,$N$19:$AM$19,$N$28:$AM$28, $N$37:$AM$37),1)</f>
        <v>9</v>
      </c>
      <c r="Q29" s="37">
        <f>RANK(Q28,($N$10:$AM$10,$N$19:$AM$19,$N$28:$AM$28, $N$37:$AM$37),1)</f>
        <v>9</v>
      </c>
      <c r="R29" s="37">
        <f>RANK(R28,($N$10:$AM$10,$N$19:$AM$19,$N$28:$AM$28, $N$37:$AM$37),1)</f>
        <v>9</v>
      </c>
      <c r="S29" s="37">
        <f>RANK(S28,($N$10:$AM$10,$N$19:$AM$19,$N$28:$AM$28, $N$37:$AM$37),1)</f>
        <v>9</v>
      </c>
      <c r="T29" s="37">
        <f>RANK(T28,($N$10:$AM$10,$N$19:$AM$19,$N$28:$AM$28, $N$37:$AM$37),1)</f>
        <v>9</v>
      </c>
      <c r="U29" s="37">
        <f>RANK(U28,($N$10:$AM$10,$N$19:$AM$19,$N$28:$AM$28, $N$37:$AM$37),1)</f>
        <v>9</v>
      </c>
      <c r="V29" s="37">
        <f>RANK(V28,($N$10:$AM$10,$N$19:$AM$19,$N$28:$AM$28, $N$37:$AM$37),1)</f>
        <v>9</v>
      </c>
      <c r="W29" s="37">
        <f>RANK(W28,($N$10:$AM$10,$N$19:$AM$19,$N$28:$AM$28, $N$37:$AM$37),1)</f>
        <v>9</v>
      </c>
      <c r="X29" s="37">
        <f>RANK(X28,($N$10:$AM$10,$N$19:$AM$19,$N$28:$AM$28, $N$37:$AM$37),1)</f>
        <v>9</v>
      </c>
      <c r="Y29" s="37">
        <f>RANK(Y28,($N$10:$AM$10,$N$19:$AM$19,$N$28:$AM$28, $N$37:$AM$37),1)</f>
        <v>9</v>
      </c>
      <c r="Z29" s="37">
        <f>RANK(Z28,($N$10:$AM$10,$N$19:$AM$19,$N$28:$AM$28, $N$37:$AM$37),1)</f>
        <v>9</v>
      </c>
      <c r="AA29" s="37">
        <f>RANK(AA28,($N$10:$AM$10,$N$19:$AM$19,$N$28:$AM$28, $N$37:$AM$37),1)</f>
        <v>9</v>
      </c>
      <c r="AB29" s="37">
        <f>RANK(AB28,($N$10:$AM$10,$N$19:$AM$19,$N$28:$AM$28, $N$37:$AM$37),1)</f>
        <v>9</v>
      </c>
      <c r="AC29" s="37">
        <f>RANK(AC28,($N$10:$AM$10,$N$19:$AM$19,$N$28:$AM$28, $N$37:$AM$37),1)</f>
        <v>9</v>
      </c>
      <c r="AD29" s="37">
        <f>RANK(AD28,($N$10:$AM$10,$N$19:$AM$19,$N$28:$AM$28, $N$37:$AM$37),1)</f>
        <v>9</v>
      </c>
      <c r="AE29" s="37">
        <f>RANK(AE28,($N$10:$AM$10,$N$19:$AM$19,$N$28:$AM$28, $N$37:$AM$37),1)</f>
        <v>9</v>
      </c>
      <c r="AF29" s="37">
        <f>RANK(AF28,($N$10:$AM$10,$N$19:$AM$19,$N$28:$AM$28, $N$37:$AM$37),1)</f>
        <v>9</v>
      </c>
      <c r="AG29" s="37">
        <f>RANK(AG28,($N$10:$AM$10,$N$19:$AM$19,$N$28:$AM$28, $N$37:$AM$37),1)</f>
        <v>9</v>
      </c>
      <c r="AH29" s="37">
        <f>RANK(AH28,($N$10:$AM$10,$N$19:$AM$19,$N$28:$AM$28, $N$37:$AM$37),1)</f>
        <v>9</v>
      </c>
      <c r="AI29" s="37">
        <f>RANK(AI28,($N$10:$AM$10,$N$19:$AM$19,$N$28:$AM$28, $N$37:$AM$37),1)</f>
        <v>9</v>
      </c>
      <c r="AJ29" s="37">
        <f>RANK(AJ28,($N$10:$AM$10,$N$19:$AM$19,$N$28:$AM$28, $N$37:$AM$37),1)</f>
        <v>9</v>
      </c>
      <c r="AK29" s="37">
        <f>RANK(AK28,($N$10:$AM$10,$N$19:$AM$19,$N$28:$AM$28, $N$37:$AM$37),1)</f>
        <v>9</v>
      </c>
      <c r="AL29" s="37">
        <f>RANK(AL28,($N$10:$AM$10,$N$19:$AM$19,$N$28:$AM$28, $N$37:$AM$37),1)</f>
        <v>9</v>
      </c>
      <c r="AM29" s="37">
        <f>RANK(AM28,($N$10:$AM$10,$N$19:$AM$19,$N$28:$AM$28, $N$37:$AM$37),1)</f>
        <v>9</v>
      </c>
    </row>
    <row r="30" spans="1:39" x14ac:dyDescent="0.3">
      <c r="A30" t="str">
        <f t="shared" si="1"/>
        <v>BWT  3</v>
      </c>
      <c r="B30" s="3">
        <f t="shared" si="5"/>
        <v>27</v>
      </c>
      <c r="C30" s="3">
        <v>227</v>
      </c>
      <c r="D30" s="27" t="s">
        <v>1181</v>
      </c>
      <c r="E30" s="1" t="str">
        <f>+VLOOKUP($C30,MasterData!$B$4:$K$1003,2,"false")</f>
        <v>Mollie</v>
      </c>
      <c r="F30" s="1" t="str">
        <f>+VLOOKUP($C30,MasterData!$B$4:$K$1003,3,"false")</f>
        <v>Garman</v>
      </c>
      <c r="G30" s="1" t="str">
        <f>+VLOOKUP($C30,MasterData!$B$4:$K$1003,4,"false")</f>
        <v>BWT</v>
      </c>
      <c r="H30" s="1" t="str">
        <f>+VLOOKUP($C30,MasterData!$B$4:$K$1003,5,"false")</f>
        <v>U15</v>
      </c>
      <c r="I30" s="3" t="str">
        <f>+VLOOKUP($C30,MasterData!$B$4:$K$1003,6,"false")</f>
        <v>F</v>
      </c>
      <c r="J30" s="31" t="str">
        <f t="shared" si="11"/>
        <v>3</v>
      </c>
      <c r="K30" s="1" t="str">
        <f t="shared" si="12"/>
        <v>BWT  3</v>
      </c>
    </row>
    <row r="31" spans="1:39" x14ac:dyDescent="0.3">
      <c r="A31" t="str">
        <f t="shared" si="1"/>
        <v>WDH  3</v>
      </c>
      <c r="B31" s="3">
        <f t="shared" si="5"/>
        <v>28</v>
      </c>
      <c r="C31" s="3">
        <v>224</v>
      </c>
      <c r="D31" s="27" t="s">
        <v>1182</v>
      </c>
      <c r="E31" s="1" t="str">
        <f>+VLOOKUP($C31,MasterData!$B$4:$K$1003,2,"false")</f>
        <v>Freya</v>
      </c>
      <c r="F31" s="1" t="str">
        <f>+VLOOKUP($C31,MasterData!$B$4:$K$1003,3,"false")</f>
        <v>Lloyd</v>
      </c>
      <c r="G31" s="1" t="str">
        <f>+VLOOKUP($C31,MasterData!$B$4:$K$1003,4,"false")</f>
        <v>WDH</v>
      </c>
      <c r="H31" s="1" t="str">
        <f>+VLOOKUP($C31,MasterData!$B$4:$K$1003,5,"false")</f>
        <v>U15</v>
      </c>
      <c r="I31" s="3" t="str">
        <f>+VLOOKUP($C31,MasterData!$B$4:$K$1003,6,"false")</f>
        <v>F</v>
      </c>
      <c r="J31" s="31" t="str">
        <f t="shared" si="11"/>
        <v>3</v>
      </c>
      <c r="K31" s="1" t="str">
        <f t="shared" si="12"/>
        <v>WDH  3</v>
      </c>
      <c r="M31">
        <v>10</v>
      </c>
      <c r="N31" s="35" t="str">
        <f>+IF(ISNA(VLOOKUP(N$3&amp;"  "&amp;$M31,$A$3:$I$110,2,0)),"",VLOOKUP(N$3&amp;"  "&amp;$M31,$A$3:$I$110,2,0))</f>
        <v/>
      </c>
      <c r="O31" s="35" t="str">
        <f t="shared" ref="O31:AD36" si="16">+IF(ISNA(VLOOKUP(O$3&amp;"  "&amp;$M31,$A$3:$I$110,2,0)),"",VLOOKUP(O$3&amp;"  "&amp;$M31,$A$3:$I$110,2,0))</f>
        <v/>
      </c>
      <c r="P31" s="35" t="str">
        <f t="shared" si="16"/>
        <v/>
      </c>
      <c r="Q31" s="35" t="str">
        <f t="shared" si="16"/>
        <v/>
      </c>
      <c r="R31" s="35" t="str">
        <f t="shared" si="16"/>
        <v/>
      </c>
      <c r="S31" s="35" t="str">
        <f t="shared" si="16"/>
        <v/>
      </c>
      <c r="T31" s="35" t="str">
        <f t="shared" si="16"/>
        <v/>
      </c>
      <c r="U31" s="35" t="str">
        <f t="shared" si="16"/>
        <v/>
      </c>
      <c r="V31" s="35" t="str">
        <f t="shared" si="16"/>
        <v/>
      </c>
      <c r="W31" s="35" t="str">
        <f t="shared" si="16"/>
        <v/>
      </c>
      <c r="X31" s="35" t="str">
        <f t="shared" si="16"/>
        <v/>
      </c>
      <c r="Y31" s="35" t="str">
        <f t="shared" si="16"/>
        <v/>
      </c>
      <c r="Z31" s="35" t="str">
        <f t="shared" si="16"/>
        <v/>
      </c>
      <c r="AA31" s="35" t="str">
        <f t="shared" si="16"/>
        <v/>
      </c>
      <c r="AB31" s="35" t="str">
        <f t="shared" si="16"/>
        <v/>
      </c>
      <c r="AC31" s="35" t="str">
        <f t="shared" si="16"/>
        <v/>
      </c>
      <c r="AD31" s="35" t="str">
        <f t="shared" si="16"/>
        <v/>
      </c>
      <c r="AE31" s="35" t="str">
        <f t="shared" ref="AE31:AM36" si="17">+IF(ISNA(VLOOKUP(AE$3&amp;"  "&amp;$M31,$A$3:$I$110,2,0)),"",VLOOKUP(AE$3&amp;"  "&amp;$M31,$A$3:$I$110,2,0))</f>
        <v/>
      </c>
      <c r="AF31" s="35" t="str">
        <f t="shared" si="17"/>
        <v/>
      </c>
      <c r="AG31" s="35" t="str">
        <f t="shared" si="17"/>
        <v/>
      </c>
      <c r="AH31" s="35" t="str">
        <f t="shared" si="17"/>
        <v/>
      </c>
      <c r="AI31" s="35" t="str">
        <f t="shared" si="17"/>
        <v/>
      </c>
      <c r="AJ31" s="35" t="str">
        <f t="shared" si="17"/>
        <v/>
      </c>
      <c r="AK31" s="35" t="str">
        <f t="shared" si="17"/>
        <v/>
      </c>
      <c r="AL31" s="35" t="str">
        <f t="shared" si="17"/>
        <v/>
      </c>
      <c r="AM31" s="35" t="str">
        <f t="shared" si="17"/>
        <v/>
      </c>
    </row>
    <row r="32" spans="1:39" x14ac:dyDescent="0.3">
      <c r="A32" t="str">
        <f t="shared" si="1"/>
        <v>B&amp;H  7</v>
      </c>
      <c r="B32" s="3">
        <f t="shared" si="5"/>
        <v>29</v>
      </c>
      <c r="C32" s="3">
        <v>220</v>
      </c>
      <c r="D32" s="27" t="s">
        <v>1183</v>
      </c>
      <c r="E32" s="1" t="str">
        <f>+VLOOKUP($C32,MasterData!$B$4:$K$1003,2,"false")</f>
        <v>Isla</v>
      </c>
      <c r="F32" s="1" t="str">
        <f>+VLOOKUP($C32,MasterData!$B$4:$K$1003,3,"false")</f>
        <v>Pursaill</v>
      </c>
      <c r="G32" s="1" t="str">
        <f>+VLOOKUP($C32,MasterData!$B$4:$K$1003,4,"false")</f>
        <v>B&amp;H</v>
      </c>
      <c r="H32" s="1" t="str">
        <f>+VLOOKUP($C32,MasterData!$B$4:$K$1003,5,"false")</f>
        <v>U15</v>
      </c>
      <c r="I32" s="3" t="str">
        <f>+VLOOKUP($C32,MasterData!$B$4:$K$1003,6,"false")</f>
        <v>F</v>
      </c>
      <c r="J32" s="31" t="str">
        <f t="shared" si="11"/>
        <v>7</v>
      </c>
      <c r="K32" s="1" t="str">
        <f t="shared" si="12"/>
        <v>B&amp;H  7</v>
      </c>
      <c r="M32">
        <v>11</v>
      </c>
      <c r="N32" s="35" t="str">
        <f t="shared" ref="N32:N36" si="18">+IF(ISNA(VLOOKUP(N$3&amp;"  "&amp;$M32,$A$3:$I$110,2,0)),"",VLOOKUP(N$3&amp;"  "&amp;$M32,$A$3:$I$110,2,0))</f>
        <v/>
      </c>
      <c r="O32" s="35" t="str">
        <f t="shared" si="16"/>
        <v/>
      </c>
      <c r="P32" s="35" t="str">
        <f t="shared" si="16"/>
        <v/>
      </c>
      <c r="Q32" s="35" t="str">
        <f t="shared" si="16"/>
        <v/>
      </c>
      <c r="R32" s="35" t="str">
        <f t="shared" si="16"/>
        <v/>
      </c>
      <c r="S32" s="35" t="str">
        <f t="shared" si="16"/>
        <v/>
      </c>
      <c r="T32" s="35" t="str">
        <f t="shared" si="16"/>
        <v/>
      </c>
      <c r="U32" s="35" t="str">
        <f t="shared" si="16"/>
        <v/>
      </c>
      <c r="V32" s="35" t="str">
        <f t="shared" si="16"/>
        <v/>
      </c>
      <c r="W32" s="35" t="str">
        <f t="shared" si="16"/>
        <v/>
      </c>
      <c r="X32" s="35" t="str">
        <f t="shared" si="16"/>
        <v/>
      </c>
      <c r="Y32" s="35" t="str">
        <f t="shared" si="16"/>
        <v/>
      </c>
      <c r="Z32" s="35" t="str">
        <f t="shared" si="16"/>
        <v/>
      </c>
      <c r="AA32" s="35" t="str">
        <f t="shared" si="16"/>
        <v/>
      </c>
      <c r="AB32" s="35" t="str">
        <f t="shared" si="16"/>
        <v/>
      </c>
      <c r="AC32" s="35" t="str">
        <f t="shared" si="16"/>
        <v/>
      </c>
      <c r="AD32" s="35" t="str">
        <f t="shared" si="16"/>
        <v/>
      </c>
      <c r="AE32" s="35" t="str">
        <f t="shared" si="17"/>
        <v/>
      </c>
      <c r="AF32" s="35" t="str">
        <f t="shared" si="17"/>
        <v/>
      </c>
      <c r="AG32" s="35" t="str">
        <f t="shared" si="17"/>
        <v/>
      </c>
      <c r="AH32" s="35" t="str">
        <f t="shared" si="17"/>
        <v/>
      </c>
      <c r="AI32" s="35" t="str">
        <f t="shared" si="17"/>
        <v/>
      </c>
      <c r="AJ32" s="35" t="str">
        <f t="shared" si="17"/>
        <v/>
      </c>
      <c r="AK32" s="35" t="str">
        <f t="shared" si="17"/>
        <v/>
      </c>
      <c r="AL32" s="35" t="str">
        <f t="shared" si="17"/>
        <v/>
      </c>
      <c r="AM32" s="35" t="str">
        <f t="shared" si="17"/>
        <v/>
      </c>
    </row>
    <row r="33" spans="1:39" x14ac:dyDescent="0.3">
      <c r="A33" t="str">
        <f t="shared" ref="A33:A38" si="19">+K33</f>
        <v>HAS  2</v>
      </c>
      <c r="B33" s="3">
        <f t="shared" si="5"/>
        <v>30</v>
      </c>
      <c r="C33" s="3">
        <v>202</v>
      </c>
      <c r="D33" s="27" t="s">
        <v>1184</v>
      </c>
      <c r="E33" s="1" t="str">
        <f>+VLOOKUP($C33,MasterData!$B$4:$K$1003,2,"false")</f>
        <v>Phoebe</v>
      </c>
      <c r="F33" s="1" t="str">
        <f>+VLOOKUP($C33,MasterData!$B$4:$K$1003,3,"false")</f>
        <v>Barham</v>
      </c>
      <c r="G33" s="1" t="str">
        <f>+VLOOKUP($C33,MasterData!$B$4:$K$1003,4,"false")</f>
        <v>HAS</v>
      </c>
      <c r="H33" s="1" t="str">
        <f>+VLOOKUP($C33,MasterData!$B$4:$K$1003,5,"false")</f>
        <v>U15</v>
      </c>
      <c r="I33" s="3" t="str">
        <f>+VLOOKUP($C33,MasterData!$B$4:$K$1003,6,"false")</f>
        <v>F</v>
      </c>
      <c r="J33" s="31" t="str">
        <f t="shared" ref="J33:J44" si="20">TEXT(SUMPRODUCT(--(G33=$G$4:$G$598),--(B33&gt;$B$4:$B$598))+1,0)</f>
        <v>2</v>
      </c>
      <c r="K33" s="1" t="str">
        <f t="shared" ref="K33:K44" si="21">+G33&amp;"  "&amp;J33</f>
        <v>HAS  2</v>
      </c>
      <c r="M33">
        <v>12</v>
      </c>
      <c r="N33" s="35" t="str">
        <f t="shared" si="18"/>
        <v/>
      </c>
      <c r="O33" s="35" t="str">
        <f t="shared" si="16"/>
        <v/>
      </c>
      <c r="P33" s="35" t="str">
        <f t="shared" si="16"/>
        <v/>
      </c>
      <c r="Q33" s="35" t="str">
        <f t="shared" si="16"/>
        <v/>
      </c>
      <c r="R33" s="35" t="str">
        <f t="shared" si="16"/>
        <v/>
      </c>
      <c r="S33" s="35" t="str">
        <f t="shared" si="16"/>
        <v/>
      </c>
      <c r="T33" s="35" t="str">
        <f t="shared" si="16"/>
        <v/>
      </c>
      <c r="U33" s="35" t="str">
        <f t="shared" si="16"/>
        <v/>
      </c>
      <c r="V33" s="35" t="str">
        <f t="shared" si="16"/>
        <v/>
      </c>
      <c r="W33" s="35" t="str">
        <f t="shared" si="16"/>
        <v/>
      </c>
      <c r="X33" s="35" t="str">
        <f t="shared" si="16"/>
        <v/>
      </c>
      <c r="Y33" s="35" t="str">
        <f t="shared" si="16"/>
        <v/>
      </c>
      <c r="Z33" s="35" t="str">
        <f t="shared" si="16"/>
        <v/>
      </c>
      <c r="AA33" s="35" t="str">
        <f t="shared" si="16"/>
        <v/>
      </c>
      <c r="AB33" s="35" t="str">
        <f t="shared" si="16"/>
        <v/>
      </c>
      <c r="AC33" s="35" t="str">
        <f t="shared" si="16"/>
        <v/>
      </c>
      <c r="AD33" s="35" t="str">
        <f t="shared" si="16"/>
        <v/>
      </c>
      <c r="AE33" s="35" t="str">
        <f t="shared" si="17"/>
        <v/>
      </c>
      <c r="AF33" s="35" t="str">
        <f t="shared" si="17"/>
        <v/>
      </c>
      <c r="AG33" s="35" t="str">
        <f t="shared" si="17"/>
        <v/>
      </c>
      <c r="AH33" s="35" t="str">
        <f t="shared" si="17"/>
        <v/>
      </c>
      <c r="AI33" s="35" t="str">
        <f t="shared" si="17"/>
        <v/>
      </c>
      <c r="AJ33" s="35" t="str">
        <f t="shared" si="17"/>
        <v/>
      </c>
      <c r="AK33" s="35" t="str">
        <f t="shared" si="17"/>
        <v/>
      </c>
      <c r="AL33" s="35" t="str">
        <f t="shared" si="17"/>
        <v/>
      </c>
      <c r="AM33" s="35" t="str">
        <f t="shared" si="17"/>
        <v/>
      </c>
    </row>
    <row r="34" spans="1:39" x14ac:dyDescent="0.3">
      <c r="A34" t="str">
        <f t="shared" si="19"/>
        <v>CRA  3</v>
      </c>
      <c r="B34" s="3">
        <f t="shared" si="5"/>
        <v>31</v>
      </c>
      <c r="C34" s="3">
        <v>204</v>
      </c>
      <c r="D34" s="27" t="s">
        <v>1185</v>
      </c>
      <c r="E34" s="1" t="str">
        <f>+VLOOKUP($C34,MasterData!$B$4:$K$1003,2,"false")</f>
        <v>Kirsten</v>
      </c>
      <c r="F34" s="1" t="str">
        <f>+VLOOKUP($C34,MasterData!$B$4:$K$1003,3,"false")</f>
        <v>Goodbourn</v>
      </c>
      <c r="G34" s="1" t="str">
        <f>+VLOOKUP($C34,MasterData!$B$4:$K$1003,4,"false")</f>
        <v>CRA</v>
      </c>
      <c r="H34" s="1" t="str">
        <f>+VLOOKUP($C34,MasterData!$B$4:$K$1003,5,"false")</f>
        <v>U15</v>
      </c>
      <c r="I34" s="3" t="str">
        <f>+VLOOKUP($C34,MasterData!$B$4:$K$1003,6,"false")</f>
        <v>F</v>
      </c>
      <c r="J34" s="31" t="str">
        <f t="shared" si="20"/>
        <v>3</v>
      </c>
      <c r="K34" s="1" t="str">
        <f t="shared" si="21"/>
        <v>CRA  3</v>
      </c>
      <c r="N34" s="35" t="str">
        <f t="shared" si="18"/>
        <v/>
      </c>
      <c r="O34" s="35" t="str">
        <f t="shared" si="16"/>
        <v/>
      </c>
      <c r="P34" s="35" t="str">
        <f t="shared" si="16"/>
        <v/>
      </c>
      <c r="Q34" s="35" t="str">
        <f t="shared" si="16"/>
        <v/>
      </c>
      <c r="R34" s="35" t="str">
        <f t="shared" si="16"/>
        <v/>
      </c>
      <c r="S34" s="35" t="str">
        <f t="shared" si="16"/>
        <v/>
      </c>
      <c r="T34" s="35" t="str">
        <f t="shared" si="16"/>
        <v/>
      </c>
      <c r="U34" s="35" t="str">
        <f t="shared" si="16"/>
        <v/>
      </c>
      <c r="V34" s="35" t="str">
        <f t="shared" si="16"/>
        <v/>
      </c>
      <c r="W34" s="35" t="str">
        <f t="shared" si="16"/>
        <v/>
      </c>
      <c r="X34" s="35" t="str">
        <f t="shared" si="16"/>
        <v/>
      </c>
      <c r="Y34" s="35" t="str">
        <f t="shared" si="16"/>
        <v/>
      </c>
      <c r="Z34" s="35" t="str">
        <f t="shared" si="16"/>
        <v/>
      </c>
      <c r="AA34" s="35" t="str">
        <f t="shared" si="16"/>
        <v/>
      </c>
      <c r="AB34" s="35" t="str">
        <f t="shared" si="16"/>
        <v/>
      </c>
      <c r="AC34" s="35" t="str">
        <f t="shared" si="16"/>
        <v/>
      </c>
      <c r="AD34" s="35" t="str">
        <f t="shared" si="16"/>
        <v/>
      </c>
      <c r="AE34" s="35" t="str">
        <f t="shared" si="17"/>
        <v/>
      </c>
      <c r="AF34" s="35" t="str">
        <f t="shared" si="17"/>
        <v/>
      </c>
      <c r="AG34" s="35" t="str">
        <f t="shared" si="17"/>
        <v/>
      </c>
      <c r="AH34" s="35" t="str">
        <f t="shared" si="17"/>
        <v/>
      </c>
      <c r="AI34" s="35" t="str">
        <f t="shared" si="17"/>
        <v/>
      </c>
      <c r="AJ34" s="35" t="str">
        <f t="shared" si="17"/>
        <v/>
      </c>
      <c r="AK34" s="35" t="str">
        <f t="shared" si="17"/>
        <v/>
      </c>
      <c r="AL34" s="35" t="str">
        <f t="shared" si="17"/>
        <v/>
      </c>
      <c r="AM34" s="35" t="str">
        <f t="shared" si="17"/>
        <v/>
      </c>
    </row>
    <row r="35" spans="1:39" x14ac:dyDescent="0.3">
      <c r="A35" t="str">
        <f t="shared" si="19"/>
        <v>B&amp;H  8</v>
      </c>
      <c r="B35" s="3">
        <f t="shared" si="5"/>
        <v>32</v>
      </c>
      <c r="C35" s="3">
        <v>219</v>
      </c>
      <c r="D35" s="27" t="s">
        <v>1186</v>
      </c>
      <c r="E35" s="1" t="str">
        <f>+VLOOKUP($C35,MasterData!$B$4:$K$1003,2,"false")</f>
        <v>Leily</v>
      </c>
      <c r="F35" s="1" t="str">
        <f>+VLOOKUP($C35,MasterData!$B$4:$K$1003,3,"false")</f>
        <v>Saadatzadeh</v>
      </c>
      <c r="G35" s="1" t="str">
        <f>+VLOOKUP($C35,MasterData!$B$4:$K$1003,4,"false")</f>
        <v>B&amp;H</v>
      </c>
      <c r="H35" s="1" t="str">
        <f>+VLOOKUP($C35,MasterData!$B$4:$K$1003,5,"false")</f>
        <v>U15</v>
      </c>
      <c r="I35" s="3" t="str">
        <f>+VLOOKUP($C35,MasterData!$B$4:$K$1003,6,"false")</f>
        <v>F</v>
      </c>
      <c r="J35" s="31" t="str">
        <f t="shared" si="20"/>
        <v>8</v>
      </c>
      <c r="K35" s="1" t="str">
        <f t="shared" si="21"/>
        <v>B&amp;H  8</v>
      </c>
      <c r="N35" s="35" t="str">
        <f t="shared" si="18"/>
        <v/>
      </c>
      <c r="O35" s="35" t="str">
        <f t="shared" si="16"/>
        <v/>
      </c>
      <c r="P35" s="35" t="str">
        <f t="shared" si="16"/>
        <v/>
      </c>
      <c r="Q35" s="35" t="str">
        <f t="shared" si="16"/>
        <v/>
      </c>
      <c r="R35" s="35" t="str">
        <f t="shared" si="16"/>
        <v/>
      </c>
      <c r="S35" s="35" t="str">
        <f t="shared" si="16"/>
        <v/>
      </c>
      <c r="T35" s="35" t="str">
        <f t="shared" si="16"/>
        <v/>
      </c>
      <c r="U35" s="35" t="str">
        <f t="shared" si="16"/>
        <v/>
      </c>
      <c r="V35" s="35" t="str">
        <f t="shared" si="16"/>
        <v/>
      </c>
      <c r="W35" s="35" t="str">
        <f t="shared" si="16"/>
        <v/>
      </c>
      <c r="X35" s="35" t="str">
        <f t="shared" si="16"/>
        <v/>
      </c>
      <c r="Y35" s="35" t="str">
        <f t="shared" si="16"/>
        <v/>
      </c>
      <c r="Z35" s="35" t="str">
        <f t="shared" si="16"/>
        <v/>
      </c>
      <c r="AA35" s="35" t="str">
        <f t="shared" si="16"/>
        <v/>
      </c>
      <c r="AB35" s="35" t="str">
        <f t="shared" si="16"/>
        <v/>
      </c>
      <c r="AC35" s="35" t="str">
        <f t="shared" si="16"/>
        <v/>
      </c>
      <c r="AD35" s="35" t="str">
        <f t="shared" si="16"/>
        <v/>
      </c>
      <c r="AE35" s="35" t="str">
        <f t="shared" si="17"/>
        <v/>
      </c>
      <c r="AF35" s="35" t="str">
        <f t="shared" si="17"/>
        <v/>
      </c>
      <c r="AG35" s="35" t="str">
        <f t="shared" si="17"/>
        <v/>
      </c>
      <c r="AH35" s="35" t="str">
        <f t="shared" si="17"/>
        <v/>
      </c>
      <c r="AI35" s="35" t="str">
        <f t="shared" si="17"/>
        <v/>
      </c>
      <c r="AJ35" s="35" t="str">
        <f t="shared" si="17"/>
        <v/>
      </c>
      <c r="AK35" s="35" t="str">
        <f t="shared" si="17"/>
        <v/>
      </c>
      <c r="AL35" s="35" t="str">
        <f t="shared" si="17"/>
        <v/>
      </c>
      <c r="AM35" s="35" t="str">
        <f t="shared" si="17"/>
        <v/>
      </c>
    </row>
    <row r="36" spans="1:39" x14ac:dyDescent="0.3">
      <c r="A36" t="str">
        <f t="shared" si="19"/>
        <v>BWT  4</v>
      </c>
      <c r="B36" s="3">
        <f t="shared" si="5"/>
        <v>33</v>
      </c>
      <c r="C36" s="3">
        <v>222</v>
      </c>
      <c r="D36" s="27" t="s">
        <v>1187</v>
      </c>
      <c r="E36" s="1" t="str">
        <f>+VLOOKUP($C36,MasterData!$B$4:$K$1003,2,"false")</f>
        <v>Isla</v>
      </c>
      <c r="F36" s="1" t="str">
        <f>+VLOOKUP($C36,MasterData!$B$4:$K$1003,3,"false")</f>
        <v>Mccarthy</v>
      </c>
      <c r="G36" s="1" t="str">
        <f>+VLOOKUP($C36,MasterData!$B$4:$K$1003,4,"false")</f>
        <v>BWT</v>
      </c>
      <c r="H36" s="1" t="str">
        <f>+VLOOKUP($C36,MasterData!$B$4:$K$1003,5,"false")</f>
        <v>U15</v>
      </c>
      <c r="I36" s="3" t="str">
        <f>+VLOOKUP($C36,MasterData!$B$4:$K$1003,6,"false")</f>
        <v>F</v>
      </c>
      <c r="J36" s="31" t="str">
        <f t="shared" si="20"/>
        <v>4</v>
      </c>
      <c r="K36" s="1" t="str">
        <f t="shared" si="21"/>
        <v>BWT  4</v>
      </c>
      <c r="N36" s="35" t="str">
        <f t="shared" si="18"/>
        <v/>
      </c>
      <c r="O36" s="35" t="str">
        <f t="shared" si="16"/>
        <v/>
      </c>
      <c r="P36" s="35" t="str">
        <f t="shared" si="16"/>
        <v/>
      </c>
      <c r="Q36" s="35" t="str">
        <f t="shared" si="16"/>
        <v/>
      </c>
      <c r="R36" s="35" t="str">
        <f t="shared" si="16"/>
        <v/>
      </c>
      <c r="S36" s="35" t="str">
        <f t="shared" si="16"/>
        <v/>
      </c>
      <c r="T36" s="35" t="str">
        <f t="shared" si="16"/>
        <v/>
      </c>
      <c r="U36" s="35" t="str">
        <f t="shared" si="16"/>
        <v/>
      </c>
      <c r="V36" s="35" t="str">
        <f t="shared" si="16"/>
        <v/>
      </c>
      <c r="W36" s="35" t="str">
        <f t="shared" si="16"/>
        <v/>
      </c>
      <c r="X36" s="35" t="str">
        <f t="shared" si="16"/>
        <v/>
      </c>
      <c r="Y36" s="35" t="str">
        <f t="shared" si="16"/>
        <v/>
      </c>
      <c r="Z36" s="35" t="str">
        <f t="shared" si="16"/>
        <v/>
      </c>
      <c r="AA36" s="35" t="str">
        <f t="shared" si="16"/>
        <v/>
      </c>
      <c r="AB36" s="35" t="str">
        <f t="shared" si="16"/>
        <v/>
      </c>
      <c r="AC36" s="35" t="str">
        <f t="shared" si="16"/>
        <v/>
      </c>
      <c r="AD36" s="35" t="str">
        <f t="shared" si="16"/>
        <v/>
      </c>
      <c r="AE36" s="35" t="str">
        <f t="shared" si="17"/>
        <v/>
      </c>
      <c r="AF36" s="35" t="str">
        <f t="shared" si="17"/>
        <v/>
      </c>
      <c r="AG36" s="35" t="str">
        <f t="shared" si="17"/>
        <v/>
      </c>
      <c r="AH36" s="35" t="str">
        <f t="shared" si="17"/>
        <v/>
      </c>
      <c r="AI36" s="35" t="str">
        <f t="shared" si="17"/>
        <v/>
      </c>
      <c r="AJ36" s="35" t="str">
        <f t="shared" si="17"/>
        <v/>
      </c>
      <c r="AK36" s="35" t="str">
        <f t="shared" si="17"/>
        <v/>
      </c>
      <c r="AL36" s="35" t="str">
        <f t="shared" si="17"/>
        <v/>
      </c>
      <c r="AM36" s="35" t="str">
        <f t="shared" si="17"/>
        <v/>
      </c>
    </row>
    <row r="37" spans="1:39" x14ac:dyDescent="0.3">
      <c r="A37" t="str">
        <f t="shared" si="19"/>
        <v>BWT  5</v>
      </c>
      <c r="B37" s="3">
        <f t="shared" si="5"/>
        <v>34</v>
      </c>
      <c r="C37" s="3">
        <v>236</v>
      </c>
      <c r="D37" s="27" t="s">
        <v>1188</v>
      </c>
      <c r="E37" s="1" t="str">
        <f>+VLOOKUP($C37,MasterData!$B$4:$K$1003,2,"false")</f>
        <v>Sophie</v>
      </c>
      <c r="F37" s="1" t="str">
        <f>+VLOOKUP($C37,MasterData!$B$4:$K$1003,3,"false")</f>
        <v>Elliott</v>
      </c>
      <c r="G37" s="1" t="str">
        <f>+VLOOKUP($C37,MasterData!$B$4:$K$1003,4,"false")</f>
        <v>BWT</v>
      </c>
      <c r="H37" s="1" t="str">
        <f>+VLOOKUP($C37,MasterData!$B$4:$K$1003,5,"false")</f>
        <v>U15</v>
      </c>
      <c r="I37" s="3" t="str">
        <f>+VLOOKUP($C37,MasterData!$B$4:$K$1003,6,"false")</f>
        <v>F</v>
      </c>
      <c r="J37" s="31" t="str">
        <f t="shared" si="20"/>
        <v>5</v>
      </c>
      <c r="K37" s="1" t="str">
        <f t="shared" si="21"/>
        <v>BWT  5</v>
      </c>
      <c r="M37" s="12" t="s">
        <v>565</v>
      </c>
      <c r="N37" s="36">
        <f>IF(N33="",1000,SUM(N31:N33))</f>
        <v>1000</v>
      </c>
      <c r="O37" s="36">
        <f t="shared" ref="O37:AM37" si="22">IF(O33="",1000,SUM(O31:O33))</f>
        <v>1000</v>
      </c>
      <c r="P37" s="36">
        <f t="shared" si="22"/>
        <v>1000</v>
      </c>
      <c r="Q37" s="36">
        <f t="shared" si="22"/>
        <v>1000</v>
      </c>
      <c r="R37" s="36">
        <f t="shared" si="22"/>
        <v>1000</v>
      </c>
      <c r="S37" s="36">
        <f t="shared" si="22"/>
        <v>1000</v>
      </c>
      <c r="T37" s="36">
        <f t="shared" si="22"/>
        <v>1000</v>
      </c>
      <c r="U37" s="36">
        <f t="shared" si="22"/>
        <v>1000</v>
      </c>
      <c r="V37" s="36">
        <f t="shared" si="22"/>
        <v>1000</v>
      </c>
      <c r="W37" s="36">
        <f t="shared" si="22"/>
        <v>1000</v>
      </c>
      <c r="X37" s="36">
        <f t="shared" si="22"/>
        <v>1000</v>
      </c>
      <c r="Y37" s="36">
        <f t="shared" si="22"/>
        <v>1000</v>
      </c>
      <c r="Z37" s="36">
        <f t="shared" si="22"/>
        <v>1000</v>
      </c>
      <c r="AA37" s="36">
        <f t="shared" si="22"/>
        <v>1000</v>
      </c>
      <c r="AB37" s="36">
        <f t="shared" si="22"/>
        <v>1000</v>
      </c>
      <c r="AC37" s="36">
        <f t="shared" si="22"/>
        <v>1000</v>
      </c>
      <c r="AD37" s="36">
        <f t="shared" si="22"/>
        <v>1000</v>
      </c>
      <c r="AE37" s="36">
        <f t="shared" si="22"/>
        <v>1000</v>
      </c>
      <c r="AF37" s="36">
        <f t="shared" si="22"/>
        <v>1000</v>
      </c>
      <c r="AG37" s="36">
        <f t="shared" si="22"/>
        <v>1000</v>
      </c>
      <c r="AH37" s="36">
        <f t="shared" si="22"/>
        <v>1000</v>
      </c>
      <c r="AI37" s="36">
        <f t="shared" si="22"/>
        <v>1000</v>
      </c>
      <c r="AJ37" s="36">
        <f t="shared" si="22"/>
        <v>1000</v>
      </c>
      <c r="AK37" s="36">
        <f t="shared" si="22"/>
        <v>1000</v>
      </c>
      <c r="AL37" s="36">
        <f t="shared" si="22"/>
        <v>1000</v>
      </c>
      <c r="AM37" s="36">
        <f t="shared" si="22"/>
        <v>1000</v>
      </c>
    </row>
    <row r="38" spans="1:39" x14ac:dyDescent="0.3">
      <c r="A38" t="str">
        <f t="shared" si="19"/>
        <v>WDH  4</v>
      </c>
      <c r="B38" s="3">
        <f t="shared" si="5"/>
        <v>35</v>
      </c>
      <c r="C38" s="3">
        <v>225</v>
      </c>
      <c r="D38" s="27" t="s">
        <v>1189</v>
      </c>
      <c r="E38" s="1" t="str">
        <f>+VLOOKUP($C38,MasterData!$B$4:$K$1003,2,"false")</f>
        <v>Grace</v>
      </c>
      <c r="F38" s="1" t="str">
        <f>+VLOOKUP($C38,MasterData!$B$4:$K$1003,3,"false")</f>
        <v>Shearing</v>
      </c>
      <c r="G38" s="1" t="str">
        <f>+VLOOKUP($C38,MasterData!$B$4:$K$1003,4,"false")</f>
        <v>WDH</v>
      </c>
      <c r="H38" s="1" t="str">
        <f>+VLOOKUP($C38,MasterData!$B$4:$K$1003,5,"false")</f>
        <v>U15</v>
      </c>
      <c r="I38" s="3" t="str">
        <f>+VLOOKUP($C38,MasterData!$B$4:$K$1003,6,"false")</f>
        <v>F</v>
      </c>
      <c r="J38" s="31" t="str">
        <f t="shared" si="20"/>
        <v>4</v>
      </c>
      <c r="K38" s="1" t="str">
        <f t="shared" si="21"/>
        <v>WDH  4</v>
      </c>
      <c r="M38" s="12" t="s">
        <v>212</v>
      </c>
      <c r="N38" s="37">
        <f>RANK(N37,($N$10:$AM$10,$N$19:$AM$19,$N$28:$AM$28, $N$37:$AM$37),1)</f>
        <v>9</v>
      </c>
      <c r="O38" s="37">
        <f>RANK(O37,($N$10:$AM$10,$N$19:$AM$19,$N$28:$AM$28, $N$37:$AM$37),1)</f>
        <v>9</v>
      </c>
      <c r="P38" s="37">
        <f>RANK(P37,($N$10:$AM$10,$N$19:$AM$19,$N$28:$AM$28, $N$37:$AM$37),1)</f>
        <v>9</v>
      </c>
      <c r="Q38" s="37">
        <f>RANK(Q37,($N$10:$AM$10,$N$19:$AM$19,$N$28:$AM$28, $N$37:$AM$37),1)</f>
        <v>9</v>
      </c>
      <c r="R38" s="37">
        <f>RANK(R37,($N$10:$AM$10,$N$19:$AM$19,$N$28:$AM$28, $N$37:$AM$37),1)</f>
        <v>9</v>
      </c>
      <c r="S38" s="37">
        <f>RANK(S37,($N$10:$AM$10,$N$19:$AM$19,$N$28:$AM$28, $N$37:$AM$37),1)</f>
        <v>9</v>
      </c>
      <c r="T38" s="37">
        <f>RANK(T37,($N$10:$AM$10,$N$19:$AM$19,$N$28:$AM$28, $N$37:$AM$37),1)</f>
        <v>9</v>
      </c>
      <c r="U38" s="37">
        <f>RANK(U37,($N$10:$AM$10,$N$19:$AM$19,$N$28:$AM$28, $N$37:$AM$37),1)</f>
        <v>9</v>
      </c>
      <c r="V38" s="37">
        <f>RANK(V37,($N$10:$AM$10,$N$19:$AM$19,$N$28:$AM$28, $N$37:$AM$37),1)</f>
        <v>9</v>
      </c>
      <c r="W38" s="37">
        <f>RANK(W37,($N$10:$AM$10,$N$19:$AM$19,$N$28:$AM$28, $N$37:$AM$37),1)</f>
        <v>9</v>
      </c>
      <c r="X38" s="37">
        <f>RANK(X37,($N$10:$AM$10,$N$19:$AM$19,$N$28:$AM$28, $N$37:$AM$37),1)</f>
        <v>9</v>
      </c>
      <c r="Y38" s="37">
        <f>RANK(Y37,($N$10:$AM$10,$N$19:$AM$19,$N$28:$AM$28, $N$37:$AM$37),1)</f>
        <v>9</v>
      </c>
      <c r="Z38" s="37">
        <f>RANK(Z37,($N$10:$AM$10,$N$19:$AM$19,$N$28:$AM$28, $N$37:$AM$37),1)</f>
        <v>9</v>
      </c>
      <c r="AA38" s="37">
        <f>RANK(AA37,($N$10:$AM$10,$N$19:$AM$19,$N$28:$AM$28, $N$37:$AM$37),1)</f>
        <v>9</v>
      </c>
      <c r="AB38" s="37">
        <f>RANK(AB37,($N$10:$AM$10,$N$19:$AM$19,$N$28:$AM$28, $N$37:$AM$37),1)</f>
        <v>9</v>
      </c>
      <c r="AC38" s="37">
        <f>RANK(AC37,($N$10:$AM$10,$N$19:$AM$19,$N$28:$AM$28, $N$37:$AM$37),1)</f>
        <v>9</v>
      </c>
      <c r="AD38" s="37">
        <f>RANK(AD37,($N$10:$AM$10,$N$19:$AM$19,$N$28:$AM$28, $N$37:$AM$37),1)</f>
        <v>9</v>
      </c>
      <c r="AE38" s="37">
        <f>RANK(AE37,($N$10:$AM$10,$N$19:$AM$19,$N$28:$AM$28, $N$37:$AM$37),1)</f>
        <v>9</v>
      </c>
      <c r="AF38" s="37">
        <f>RANK(AF37,($N$10:$AM$10,$N$19:$AM$19,$N$28:$AM$28, $N$37:$AM$37),1)</f>
        <v>9</v>
      </c>
      <c r="AG38" s="37">
        <f>RANK(AG37,($N$10:$AM$10,$N$19:$AM$19,$N$28:$AM$28, $N$37:$AM$37),1)</f>
        <v>9</v>
      </c>
      <c r="AH38" s="37">
        <f>RANK(AH37,($N$10:$AM$10,$N$19:$AM$19,$N$28:$AM$28, $N$37:$AM$37),1)</f>
        <v>9</v>
      </c>
      <c r="AI38" s="37">
        <f>RANK(AI37,($N$10:$AM$10,$N$19:$AM$19,$N$28:$AM$28, $N$37:$AM$37),1)</f>
        <v>9</v>
      </c>
      <c r="AJ38" s="37">
        <f>RANK(AJ37,($N$10:$AM$10,$N$19:$AM$19,$N$28:$AM$28, $N$37:$AM$37),1)</f>
        <v>9</v>
      </c>
      <c r="AK38" s="37">
        <f>RANK(AK37,($N$10:$AM$10,$N$19:$AM$19,$N$28:$AM$28, $N$37:$AM$37),1)</f>
        <v>9</v>
      </c>
      <c r="AL38" s="37">
        <f>RANK(AL37,($N$10:$AM$10,$N$19:$AM$19,$N$28:$AM$28, $N$37:$AM$37),1)</f>
        <v>9</v>
      </c>
      <c r="AM38" s="37">
        <f>RANK(AM37,($N$10:$AM$10,$N$19:$AM$19,$N$28:$AM$28, $N$37:$AM$37),1)</f>
        <v>9</v>
      </c>
    </row>
    <row r="39" spans="1:39" x14ac:dyDescent="0.3">
      <c r="D39" s="27"/>
      <c r="E39" s="1"/>
      <c r="F39" s="1"/>
      <c r="G39" s="1" t="str">
        <f>+VLOOKUP($C39,MasterData!$B$4:$K$1003,4,"false")</f>
        <v/>
      </c>
      <c r="H39" s="1" t="str">
        <f>+VLOOKUP($C39,MasterData!$B$4:$K$1003,5,"false")</f>
        <v/>
      </c>
      <c r="I39" s="3">
        <f>+VLOOKUP($C39,MasterData!$B$4:$K$1003,6,"false")</f>
        <v>0</v>
      </c>
      <c r="J39" s="31" t="str">
        <f t="shared" si="20"/>
        <v>1</v>
      </c>
      <c r="K39" s="1" t="str">
        <f t="shared" si="21"/>
        <v xml:space="preserve">  1</v>
      </c>
    </row>
    <row r="40" spans="1:39" x14ac:dyDescent="0.3">
      <c r="D40" s="27"/>
      <c r="E40" s="1"/>
      <c r="F40" s="1"/>
      <c r="G40" s="1" t="str">
        <f>+VLOOKUP($C40,MasterData!$B$4:$K$1003,4,"false")</f>
        <v/>
      </c>
      <c r="H40" s="1" t="str">
        <f>+VLOOKUP($C40,MasterData!$B$4:$K$1003,5,"false")</f>
        <v/>
      </c>
      <c r="I40" s="3">
        <f>+VLOOKUP($C40,MasterData!$B$4:$K$1003,6,"false")</f>
        <v>0</v>
      </c>
      <c r="J40" s="31" t="str">
        <f t="shared" si="20"/>
        <v>1</v>
      </c>
      <c r="K40" s="1" t="str">
        <f t="shared" si="21"/>
        <v xml:space="preserve">  1</v>
      </c>
    </row>
    <row r="41" spans="1:39" x14ac:dyDescent="0.3">
      <c r="D41" s="27"/>
      <c r="E41" s="1"/>
      <c r="F41" s="1"/>
      <c r="G41" s="1" t="str">
        <f>+VLOOKUP($C41,MasterData!$B$4:$K$1003,4,"false")</f>
        <v/>
      </c>
      <c r="H41" s="1" t="str">
        <f>+VLOOKUP($C41,MasterData!$B$4:$K$1003,5,"false")</f>
        <v/>
      </c>
      <c r="I41" s="3">
        <f>+VLOOKUP($C41,MasterData!$B$4:$K$1003,6,"false")</f>
        <v>0</v>
      </c>
      <c r="J41" s="31" t="str">
        <f t="shared" si="20"/>
        <v>1</v>
      </c>
      <c r="K41" s="1" t="str">
        <f t="shared" si="21"/>
        <v xml:space="preserve">  1</v>
      </c>
    </row>
    <row r="42" spans="1:39" x14ac:dyDescent="0.3">
      <c r="D42" s="27"/>
      <c r="E42" s="1"/>
      <c r="F42" s="1"/>
      <c r="G42" s="1" t="str">
        <f>+VLOOKUP($C42,MasterData!$B$4:$K$1003,4,"false")</f>
        <v/>
      </c>
      <c r="H42" s="1" t="str">
        <f>+VLOOKUP($C42,MasterData!$B$4:$K$1003,5,"false")</f>
        <v/>
      </c>
      <c r="I42" s="3">
        <f>+VLOOKUP($C42,MasterData!$B$4:$K$1003,6,"false")</f>
        <v>0</v>
      </c>
      <c r="J42" s="31" t="str">
        <f t="shared" si="20"/>
        <v>1</v>
      </c>
      <c r="K42" s="1" t="str">
        <f t="shared" si="21"/>
        <v xml:space="preserve">  1</v>
      </c>
    </row>
    <row r="43" spans="1:39" x14ac:dyDescent="0.3">
      <c r="D43" s="27"/>
      <c r="E43" s="1"/>
      <c r="F43" s="1"/>
      <c r="G43" s="1" t="str">
        <f>+VLOOKUP($C43,MasterData!$B$4:$K$1003,4,"false")</f>
        <v/>
      </c>
      <c r="H43" s="1" t="str">
        <f>+VLOOKUP($C43,MasterData!$B$4:$K$1003,5,"false")</f>
        <v/>
      </c>
      <c r="I43" s="3">
        <f>+VLOOKUP($C43,MasterData!$B$4:$K$1003,6,"false")</f>
        <v>0</v>
      </c>
      <c r="J43" s="31" t="str">
        <f t="shared" si="20"/>
        <v>1</v>
      </c>
      <c r="K43" s="1" t="str">
        <f t="shared" si="21"/>
        <v xml:space="preserve">  1</v>
      </c>
    </row>
    <row r="44" spans="1:39" x14ac:dyDescent="0.3">
      <c r="D44" s="27"/>
      <c r="E44" s="1"/>
      <c r="F44" s="1"/>
      <c r="G44" s="1" t="str">
        <f>+VLOOKUP($C44,MasterData!$B$4:$K$1003,4,"false")</f>
        <v/>
      </c>
      <c r="H44" s="1" t="str">
        <f>+VLOOKUP($C44,MasterData!$B$4:$K$1003,5,"false")</f>
        <v/>
      </c>
      <c r="I44" s="3">
        <f>+VLOOKUP($C44,MasterData!$B$4:$K$1003,6,"false")</f>
        <v>0</v>
      </c>
      <c r="J44" s="31" t="str">
        <f t="shared" si="20"/>
        <v>1</v>
      </c>
      <c r="K44" s="1" t="str">
        <f t="shared" si="21"/>
        <v xml:space="preserve">  1</v>
      </c>
    </row>
    <row r="45" spans="1:39" x14ac:dyDescent="0.3">
      <c r="D45" s="3"/>
      <c r="E45" s="1"/>
      <c r="F45" s="1"/>
      <c r="G45" s="1"/>
      <c r="H45" s="1"/>
      <c r="I45" s="3"/>
    </row>
    <row r="46" spans="1:39" x14ac:dyDescent="0.3">
      <c r="D46" s="3"/>
      <c r="E46" s="1"/>
      <c r="F46" s="1"/>
      <c r="G46" s="1"/>
      <c r="H46" s="1"/>
      <c r="I46" s="3"/>
    </row>
    <row r="47" spans="1:39" x14ac:dyDescent="0.3">
      <c r="D47" s="3"/>
      <c r="E47" s="1"/>
      <c r="F47" s="1"/>
      <c r="G47" s="1"/>
      <c r="H47" s="1"/>
      <c r="I47" s="3"/>
    </row>
    <row r="48" spans="1:39" x14ac:dyDescent="0.3">
      <c r="C48" s="3" t="s">
        <v>214</v>
      </c>
      <c r="D48" t="s">
        <v>200</v>
      </c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5" spans="4:9" x14ac:dyDescent="0.3">
      <c r="D95" s="3"/>
      <c r="E95" s="1"/>
      <c r="F95" s="1"/>
      <c r="G95" s="1"/>
      <c r="H95" s="1"/>
      <c r="I95" s="3"/>
    </row>
    <row r="96" spans="4:9" x14ac:dyDescent="0.3">
      <c r="D96" s="3"/>
      <c r="E96" s="1"/>
      <c r="F96" s="1"/>
      <c r="G96" s="1"/>
      <c r="H96" s="1"/>
      <c r="I96" s="3"/>
    </row>
    <row r="97" spans="2:14" x14ac:dyDescent="0.3">
      <c r="D97" s="3"/>
      <c r="E97" s="1"/>
      <c r="F97" s="1"/>
      <c r="G97" s="1"/>
      <c r="H97" s="1"/>
      <c r="I97" s="3"/>
    </row>
    <row r="98" spans="2:14" x14ac:dyDescent="0.3">
      <c r="D98" s="3"/>
      <c r="E98" s="1"/>
      <c r="F98" s="1"/>
      <c r="G98" s="1"/>
      <c r="H98" s="1"/>
      <c r="I98" s="3"/>
    </row>
    <row r="99" spans="2:14" x14ac:dyDescent="0.3">
      <c r="D99" s="3"/>
      <c r="E99" s="1"/>
      <c r="F99" s="1"/>
      <c r="G99" s="1"/>
      <c r="H99" s="1"/>
      <c r="I99" s="3"/>
    </row>
    <row r="100" spans="2:14" x14ac:dyDescent="0.3">
      <c r="D100" s="3"/>
      <c r="E100" s="1"/>
      <c r="F100" s="1"/>
      <c r="G100" s="1"/>
      <c r="H100" s="1"/>
      <c r="I100" s="3"/>
      <c r="N100" t="s">
        <v>206</v>
      </c>
    </row>
    <row r="101" spans="2:14" x14ac:dyDescent="0.3">
      <c r="D101" s="3"/>
      <c r="E101" s="1"/>
      <c r="F101" s="1"/>
      <c r="G101" s="1"/>
      <c r="H101" s="1"/>
      <c r="I101" s="3"/>
      <c r="N101" t="s">
        <v>201</v>
      </c>
    </row>
    <row r="102" spans="2:14" x14ac:dyDescent="0.3">
      <c r="D102" s="3"/>
      <c r="E102" s="1"/>
      <c r="F102" s="1"/>
      <c r="G102" s="1"/>
      <c r="H102" s="1"/>
      <c r="I102" s="3"/>
      <c r="N102" t="s">
        <v>492</v>
      </c>
    </row>
    <row r="103" spans="2:14" x14ac:dyDescent="0.3">
      <c r="D103" s="3"/>
      <c r="E103" s="1"/>
      <c r="F103" s="1"/>
      <c r="G103" s="1"/>
      <c r="H103" s="1"/>
      <c r="I103" s="3"/>
      <c r="N103" t="s">
        <v>498</v>
      </c>
    </row>
    <row r="104" spans="2:14" x14ac:dyDescent="0.3">
      <c r="N104" t="s">
        <v>801</v>
      </c>
    </row>
    <row r="105" spans="2:14" x14ac:dyDescent="0.3">
      <c r="N105" t="s">
        <v>207</v>
      </c>
    </row>
    <row r="106" spans="2:14" x14ac:dyDescent="0.3">
      <c r="B106" s="75" t="s">
        <v>258</v>
      </c>
      <c r="C106" s="75"/>
      <c r="D106" s="75"/>
      <c r="E106" s="75"/>
      <c r="F106" s="75"/>
      <c r="G106" s="75"/>
      <c r="H106" s="75"/>
      <c r="I106" s="75"/>
      <c r="J106" s="75"/>
      <c r="N106" t="s">
        <v>496</v>
      </c>
    </row>
    <row r="107" spans="2:14" x14ac:dyDescent="0.3">
      <c r="N107" t="s">
        <v>203</v>
      </c>
    </row>
    <row r="108" spans="2:14" x14ac:dyDescent="0.3">
      <c r="B108" s="6" t="s">
        <v>212</v>
      </c>
      <c r="C108" s="6" t="s">
        <v>214</v>
      </c>
      <c r="D108" s="5" t="s">
        <v>200</v>
      </c>
      <c r="N108" t="s">
        <v>483</v>
      </c>
    </row>
    <row r="109" spans="2:14" x14ac:dyDescent="0.3">
      <c r="B109" s="3">
        <v>1</v>
      </c>
      <c r="N109" t="s">
        <v>202</v>
      </c>
    </row>
    <row r="110" spans="2:14" x14ac:dyDescent="0.3">
      <c r="B110" s="3">
        <f>+B109+1</f>
        <v>2</v>
      </c>
      <c r="N110" t="s">
        <v>1088</v>
      </c>
    </row>
    <row r="111" spans="2:14" x14ac:dyDescent="0.3">
      <c r="B111" s="3">
        <f t="shared" ref="B111:B174" si="23">+B110+1</f>
        <v>3</v>
      </c>
    </row>
    <row r="112" spans="2:14" x14ac:dyDescent="0.3">
      <c r="B112" s="3">
        <f t="shared" si="23"/>
        <v>4</v>
      </c>
    </row>
    <row r="113" spans="2:2" x14ac:dyDescent="0.3">
      <c r="B113" s="3">
        <f t="shared" si="23"/>
        <v>5</v>
      </c>
    </row>
    <row r="114" spans="2:2" x14ac:dyDescent="0.3">
      <c r="B114" s="3">
        <f t="shared" si="23"/>
        <v>6</v>
      </c>
    </row>
    <row r="115" spans="2:2" x14ac:dyDescent="0.3">
      <c r="B115" s="3">
        <f t="shared" si="23"/>
        <v>7</v>
      </c>
    </row>
    <row r="116" spans="2:2" x14ac:dyDescent="0.3">
      <c r="B116" s="3">
        <f t="shared" si="23"/>
        <v>8</v>
      </c>
    </row>
    <row r="117" spans="2:2" x14ac:dyDescent="0.3">
      <c r="B117" s="3">
        <f t="shared" si="23"/>
        <v>9</v>
      </c>
    </row>
    <row r="118" spans="2:2" x14ac:dyDescent="0.3">
      <c r="B118" s="3">
        <f t="shared" si="23"/>
        <v>10</v>
      </c>
    </row>
    <row r="119" spans="2:2" x14ac:dyDescent="0.3">
      <c r="B119" s="3">
        <f t="shared" si="23"/>
        <v>11</v>
      </c>
    </row>
    <row r="120" spans="2:2" x14ac:dyDescent="0.3">
      <c r="B120" s="3">
        <f t="shared" si="23"/>
        <v>12</v>
      </c>
    </row>
    <row r="121" spans="2:2" x14ac:dyDescent="0.3">
      <c r="B121" s="3">
        <f t="shared" si="23"/>
        <v>13</v>
      </c>
    </row>
    <row r="122" spans="2:2" x14ac:dyDescent="0.3">
      <c r="B122" s="3">
        <f t="shared" si="23"/>
        <v>14</v>
      </c>
    </row>
    <row r="123" spans="2:2" x14ac:dyDescent="0.3">
      <c r="B123" s="3">
        <f t="shared" si="23"/>
        <v>15</v>
      </c>
    </row>
    <row r="124" spans="2:2" x14ac:dyDescent="0.3">
      <c r="B124" s="3">
        <f t="shared" si="23"/>
        <v>16</v>
      </c>
    </row>
    <row r="125" spans="2:2" x14ac:dyDescent="0.3">
      <c r="B125" s="3">
        <f t="shared" si="23"/>
        <v>17</v>
      </c>
    </row>
    <row r="126" spans="2:2" x14ac:dyDescent="0.3">
      <c r="B126" s="3">
        <f t="shared" si="23"/>
        <v>18</v>
      </c>
    </row>
    <row r="127" spans="2:2" x14ac:dyDescent="0.3">
      <c r="B127" s="3">
        <f t="shared" si="23"/>
        <v>19</v>
      </c>
    </row>
    <row r="128" spans="2:2" x14ac:dyDescent="0.3">
      <c r="B128" s="3">
        <f t="shared" si="23"/>
        <v>20</v>
      </c>
    </row>
    <row r="129" spans="2:2" x14ac:dyDescent="0.3">
      <c r="B129" s="3">
        <f t="shared" si="23"/>
        <v>21</v>
      </c>
    </row>
    <row r="130" spans="2:2" x14ac:dyDescent="0.3">
      <c r="B130" s="3">
        <f t="shared" si="23"/>
        <v>22</v>
      </c>
    </row>
    <row r="131" spans="2:2" x14ac:dyDescent="0.3">
      <c r="B131" s="3">
        <f t="shared" si="23"/>
        <v>23</v>
      </c>
    </row>
    <row r="132" spans="2:2" x14ac:dyDescent="0.3">
      <c r="B132" s="3">
        <f t="shared" si="23"/>
        <v>24</v>
      </c>
    </row>
    <row r="133" spans="2:2" x14ac:dyDescent="0.3">
      <c r="B133" s="3">
        <f t="shared" si="23"/>
        <v>25</v>
      </c>
    </row>
    <row r="134" spans="2:2" x14ac:dyDescent="0.3">
      <c r="B134" s="3">
        <f t="shared" si="23"/>
        <v>26</v>
      </c>
    </row>
    <row r="135" spans="2:2" x14ac:dyDescent="0.3">
      <c r="B135" s="3">
        <f t="shared" si="23"/>
        <v>27</v>
      </c>
    </row>
    <row r="136" spans="2:2" x14ac:dyDescent="0.3">
      <c r="B136" s="3">
        <f t="shared" si="23"/>
        <v>28</v>
      </c>
    </row>
    <row r="137" spans="2:2" x14ac:dyDescent="0.3">
      <c r="B137" s="3">
        <f t="shared" si="23"/>
        <v>29</v>
      </c>
    </row>
    <row r="138" spans="2:2" x14ac:dyDescent="0.3">
      <c r="B138" s="3">
        <f t="shared" si="23"/>
        <v>30</v>
      </c>
    </row>
    <row r="139" spans="2:2" x14ac:dyDescent="0.3">
      <c r="B139" s="3">
        <f t="shared" si="23"/>
        <v>31</v>
      </c>
    </row>
    <row r="140" spans="2:2" x14ac:dyDescent="0.3">
      <c r="B140" s="3">
        <f t="shared" si="23"/>
        <v>32</v>
      </c>
    </row>
    <row r="141" spans="2:2" x14ac:dyDescent="0.3">
      <c r="B141" s="3">
        <f t="shared" si="23"/>
        <v>33</v>
      </c>
    </row>
    <row r="142" spans="2:2" x14ac:dyDescent="0.3">
      <c r="B142" s="3">
        <f t="shared" si="23"/>
        <v>34</v>
      </c>
    </row>
    <row r="143" spans="2:2" x14ac:dyDescent="0.3">
      <c r="B143" s="3">
        <f t="shared" si="23"/>
        <v>35</v>
      </c>
    </row>
    <row r="144" spans="2:2" x14ac:dyDescent="0.3">
      <c r="B144" s="3">
        <f t="shared" si="23"/>
        <v>36</v>
      </c>
    </row>
    <row r="145" spans="2:2" x14ac:dyDescent="0.3">
      <c r="B145" s="3">
        <f t="shared" si="23"/>
        <v>37</v>
      </c>
    </row>
    <row r="146" spans="2:2" x14ac:dyDescent="0.3">
      <c r="B146" s="3">
        <f t="shared" si="23"/>
        <v>38</v>
      </c>
    </row>
    <row r="147" spans="2:2" x14ac:dyDescent="0.3">
      <c r="B147" s="3">
        <f t="shared" si="23"/>
        <v>39</v>
      </c>
    </row>
    <row r="148" spans="2:2" x14ac:dyDescent="0.3">
      <c r="B148" s="3">
        <f t="shared" si="23"/>
        <v>40</v>
      </c>
    </row>
    <row r="149" spans="2:2" x14ac:dyDescent="0.3">
      <c r="B149" s="3">
        <f t="shared" si="23"/>
        <v>41</v>
      </c>
    </row>
    <row r="150" spans="2:2" x14ac:dyDescent="0.3">
      <c r="B150" s="3">
        <f t="shared" si="23"/>
        <v>42</v>
      </c>
    </row>
    <row r="151" spans="2:2" x14ac:dyDescent="0.3">
      <c r="B151" s="3">
        <f t="shared" si="23"/>
        <v>43</v>
      </c>
    </row>
    <row r="152" spans="2:2" x14ac:dyDescent="0.3">
      <c r="B152" s="3">
        <f t="shared" si="23"/>
        <v>44</v>
      </c>
    </row>
    <row r="153" spans="2:2" x14ac:dyDescent="0.3">
      <c r="B153" s="3">
        <f t="shared" si="23"/>
        <v>45</v>
      </c>
    </row>
    <row r="154" spans="2:2" x14ac:dyDescent="0.3">
      <c r="B154" s="3">
        <f t="shared" si="23"/>
        <v>46</v>
      </c>
    </row>
    <row r="155" spans="2:2" x14ac:dyDescent="0.3">
      <c r="B155" s="3">
        <f t="shared" si="23"/>
        <v>47</v>
      </c>
    </row>
    <row r="156" spans="2:2" x14ac:dyDescent="0.3">
      <c r="B156" s="3">
        <f t="shared" si="23"/>
        <v>48</v>
      </c>
    </row>
    <row r="157" spans="2:2" x14ac:dyDescent="0.3">
      <c r="B157" s="3">
        <f t="shared" si="23"/>
        <v>49</v>
      </c>
    </row>
    <row r="158" spans="2:2" x14ac:dyDescent="0.3">
      <c r="B158" s="3">
        <f t="shared" si="23"/>
        <v>50</v>
      </c>
    </row>
    <row r="159" spans="2:2" x14ac:dyDescent="0.3">
      <c r="B159" s="3">
        <f t="shared" si="23"/>
        <v>51</v>
      </c>
    </row>
    <row r="160" spans="2:2" x14ac:dyDescent="0.3">
      <c r="B160" s="3">
        <f t="shared" si="23"/>
        <v>52</v>
      </c>
    </row>
    <row r="161" spans="2:2" x14ac:dyDescent="0.3">
      <c r="B161" s="3">
        <f t="shared" si="23"/>
        <v>53</v>
      </c>
    </row>
    <row r="162" spans="2:2" x14ac:dyDescent="0.3">
      <c r="B162" s="3">
        <f t="shared" si="23"/>
        <v>54</v>
      </c>
    </row>
    <row r="163" spans="2:2" x14ac:dyDescent="0.3">
      <c r="B163" s="3">
        <f t="shared" si="23"/>
        <v>55</v>
      </c>
    </row>
    <row r="164" spans="2:2" x14ac:dyDescent="0.3">
      <c r="B164" s="3">
        <f t="shared" si="23"/>
        <v>56</v>
      </c>
    </row>
    <row r="165" spans="2:2" x14ac:dyDescent="0.3">
      <c r="B165" s="3">
        <f t="shared" si="23"/>
        <v>57</v>
      </c>
    </row>
    <row r="166" spans="2:2" x14ac:dyDescent="0.3">
      <c r="B166" s="3">
        <f t="shared" si="23"/>
        <v>58</v>
      </c>
    </row>
    <row r="167" spans="2:2" x14ac:dyDescent="0.3">
      <c r="B167" s="3">
        <f t="shared" si="23"/>
        <v>59</v>
      </c>
    </row>
    <row r="168" spans="2:2" x14ac:dyDescent="0.3">
      <c r="B168" s="3">
        <f t="shared" si="23"/>
        <v>60</v>
      </c>
    </row>
    <row r="169" spans="2:2" x14ac:dyDescent="0.3">
      <c r="B169" s="3">
        <f t="shared" si="23"/>
        <v>61</v>
      </c>
    </row>
    <row r="170" spans="2:2" x14ac:dyDescent="0.3">
      <c r="B170" s="3">
        <f t="shared" si="23"/>
        <v>62</v>
      </c>
    </row>
    <row r="171" spans="2:2" x14ac:dyDescent="0.3">
      <c r="B171" s="3">
        <f t="shared" si="23"/>
        <v>63</v>
      </c>
    </row>
    <row r="172" spans="2:2" x14ac:dyDescent="0.3">
      <c r="B172" s="3">
        <f t="shared" si="23"/>
        <v>64</v>
      </c>
    </row>
    <row r="173" spans="2:2" x14ac:dyDescent="0.3">
      <c r="B173" s="3">
        <f t="shared" si="23"/>
        <v>65</v>
      </c>
    </row>
    <row r="174" spans="2:2" x14ac:dyDescent="0.3">
      <c r="B174" s="3">
        <f t="shared" si="23"/>
        <v>66</v>
      </c>
    </row>
    <row r="175" spans="2:2" x14ac:dyDescent="0.3">
      <c r="B175" s="3">
        <f t="shared" ref="B175:B208" si="24">+B174+1</f>
        <v>67</v>
      </c>
    </row>
    <row r="176" spans="2:2" x14ac:dyDescent="0.3">
      <c r="B176" s="3">
        <f t="shared" si="24"/>
        <v>68</v>
      </c>
    </row>
    <row r="177" spans="2:2" x14ac:dyDescent="0.3">
      <c r="B177" s="3">
        <f t="shared" si="24"/>
        <v>69</v>
      </c>
    </row>
    <row r="178" spans="2:2" x14ac:dyDescent="0.3">
      <c r="B178" s="3">
        <f t="shared" si="24"/>
        <v>70</v>
      </c>
    </row>
    <row r="179" spans="2:2" x14ac:dyDescent="0.3">
      <c r="B179" s="3">
        <f t="shared" si="24"/>
        <v>71</v>
      </c>
    </row>
    <row r="180" spans="2:2" x14ac:dyDescent="0.3">
      <c r="B180" s="3">
        <f t="shared" si="24"/>
        <v>72</v>
      </c>
    </row>
    <row r="181" spans="2:2" x14ac:dyDescent="0.3">
      <c r="B181" s="3">
        <f t="shared" si="24"/>
        <v>73</v>
      </c>
    </row>
    <row r="182" spans="2:2" x14ac:dyDescent="0.3">
      <c r="B182" s="3">
        <f t="shared" si="24"/>
        <v>74</v>
      </c>
    </row>
    <row r="183" spans="2:2" x14ac:dyDescent="0.3">
      <c r="B183" s="3">
        <f t="shared" si="24"/>
        <v>75</v>
      </c>
    </row>
    <row r="184" spans="2:2" x14ac:dyDescent="0.3">
      <c r="B184" s="3">
        <f t="shared" si="24"/>
        <v>76</v>
      </c>
    </row>
    <row r="185" spans="2:2" x14ac:dyDescent="0.3">
      <c r="B185" s="3">
        <f t="shared" si="24"/>
        <v>77</v>
      </c>
    </row>
    <row r="186" spans="2:2" x14ac:dyDescent="0.3">
      <c r="B186" s="3">
        <f t="shared" si="24"/>
        <v>78</v>
      </c>
    </row>
    <row r="187" spans="2:2" x14ac:dyDescent="0.3">
      <c r="B187" s="3">
        <f t="shared" si="24"/>
        <v>79</v>
      </c>
    </row>
    <row r="188" spans="2:2" x14ac:dyDescent="0.3">
      <c r="B188" s="3">
        <f t="shared" si="24"/>
        <v>80</v>
      </c>
    </row>
    <row r="189" spans="2:2" x14ac:dyDescent="0.3">
      <c r="B189" s="3">
        <f t="shared" si="24"/>
        <v>81</v>
      </c>
    </row>
    <row r="190" spans="2:2" x14ac:dyDescent="0.3">
      <c r="B190" s="3">
        <f t="shared" si="24"/>
        <v>82</v>
      </c>
    </row>
    <row r="191" spans="2:2" x14ac:dyDescent="0.3">
      <c r="B191" s="3">
        <f t="shared" si="24"/>
        <v>83</v>
      </c>
    </row>
    <row r="192" spans="2:2" x14ac:dyDescent="0.3">
      <c r="B192" s="3">
        <f t="shared" si="24"/>
        <v>84</v>
      </c>
    </row>
    <row r="193" spans="2:2" x14ac:dyDescent="0.3">
      <c r="B193" s="3">
        <f t="shared" si="24"/>
        <v>85</v>
      </c>
    </row>
    <row r="194" spans="2:2" x14ac:dyDescent="0.3">
      <c r="B194" s="3">
        <f t="shared" si="24"/>
        <v>86</v>
      </c>
    </row>
    <row r="195" spans="2:2" x14ac:dyDescent="0.3">
      <c r="B195" s="3">
        <f t="shared" si="24"/>
        <v>87</v>
      </c>
    </row>
    <row r="196" spans="2:2" x14ac:dyDescent="0.3">
      <c r="B196" s="3">
        <f t="shared" si="24"/>
        <v>88</v>
      </c>
    </row>
    <row r="197" spans="2:2" x14ac:dyDescent="0.3">
      <c r="B197" s="3">
        <f t="shared" si="24"/>
        <v>89</v>
      </c>
    </row>
    <row r="198" spans="2:2" x14ac:dyDescent="0.3">
      <c r="B198" s="3">
        <f t="shared" si="24"/>
        <v>90</v>
      </c>
    </row>
    <row r="199" spans="2:2" x14ac:dyDescent="0.3">
      <c r="B199" s="3">
        <f t="shared" si="24"/>
        <v>91</v>
      </c>
    </row>
    <row r="200" spans="2:2" x14ac:dyDescent="0.3">
      <c r="B200" s="3">
        <f t="shared" si="24"/>
        <v>92</v>
      </c>
    </row>
    <row r="201" spans="2:2" x14ac:dyDescent="0.3">
      <c r="B201" s="3">
        <f t="shared" si="24"/>
        <v>93</v>
      </c>
    </row>
    <row r="202" spans="2:2" x14ac:dyDescent="0.3">
      <c r="B202" s="3">
        <f t="shared" si="24"/>
        <v>94</v>
      </c>
    </row>
    <row r="203" spans="2:2" x14ac:dyDescent="0.3">
      <c r="B203" s="3">
        <f t="shared" si="24"/>
        <v>95</v>
      </c>
    </row>
    <row r="204" spans="2:2" x14ac:dyDescent="0.3">
      <c r="B204" s="3">
        <f t="shared" si="24"/>
        <v>96</v>
      </c>
    </row>
    <row r="205" spans="2:2" x14ac:dyDescent="0.3">
      <c r="B205" s="3">
        <f t="shared" si="24"/>
        <v>97</v>
      </c>
    </row>
    <row r="206" spans="2:2" x14ac:dyDescent="0.3">
      <c r="B206" s="3">
        <f t="shared" si="24"/>
        <v>98</v>
      </c>
    </row>
    <row r="207" spans="2:2" x14ac:dyDescent="0.3">
      <c r="B207" s="3">
        <f t="shared" si="24"/>
        <v>99</v>
      </c>
    </row>
    <row r="208" spans="2:2" x14ac:dyDescent="0.3">
      <c r="B208" s="3">
        <f t="shared" si="24"/>
        <v>100</v>
      </c>
    </row>
  </sheetData>
  <mergeCells count="3">
    <mergeCell ref="B2:G2"/>
    <mergeCell ref="B106:J106"/>
    <mergeCell ref="B1:G1"/>
  </mergeCells>
  <conditionalFormatting sqref="N11:AM11 N20:AM20 N29:AM29 N38:AM38">
    <cfRule type="cellIs" dxfId="15" priority="1" operator="lessThanOrEqual">
      <formula>3</formula>
    </cfRule>
  </conditionalFormatting>
  <pageMargins left="0.7" right="0.7" top="0.75" bottom="0.75" header="0.3" footer="0.3"/>
  <pageSetup paperSize="9" scale="85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M208"/>
  <sheetViews>
    <sheetView workbookViewId="0">
      <pane ySplit="3" topLeftCell="A18" activePane="bottomLeft" state="frozen"/>
      <selection activeCell="N2" sqref="N2"/>
      <selection pane="bottomLeft" activeCell="E18" sqref="E18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1.6640625" bestFit="1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72" t="s">
        <v>1017</v>
      </c>
      <c r="C1" s="72"/>
      <c r="D1" s="72"/>
      <c r="E1" s="72"/>
      <c r="F1" s="72"/>
      <c r="G1" s="72"/>
      <c r="H1" s="50"/>
      <c r="I1" s="48"/>
      <c r="N1" s="45" t="s">
        <v>1015</v>
      </c>
    </row>
    <row r="2" spans="1:39" x14ac:dyDescent="0.3">
      <c r="B2" s="74" t="s">
        <v>99</v>
      </c>
      <c r="C2" s="74"/>
      <c r="D2" s="74"/>
      <c r="E2" s="74"/>
      <c r="F2" s="74"/>
      <c r="G2" s="74"/>
      <c r="N2" s="45"/>
    </row>
    <row r="3" spans="1:39" x14ac:dyDescent="0.3">
      <c r="A3" s="26" t="s">
        <v>481</v>
      </c>
      <c r="B3" s="6" t="s">
        <v>212</v>
      </c>
      <c r="C3" s="6" t="s">
        <v>214</v>
      </c>
      <c r="D3" s="6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11" t="s">
        <v>215</v>
      </c>
      <c r="K3" s="6" t="s">
        <v>564</v>
      </c>
      <c r="N3" s="12" t="s">
        <v>202</v>
      </c>
      <c r="O3" s="12" t="s">
        <v>201</v>
      </c>
      <c r="P3" s="12" t="s">
        <v>492</v>
      </c>
      <c r="Q3" s="12" t="s">
        <v>207</v>
      </c>
      <c r="R3" s="12" t="s">
        <v>483</v>
      </c>
      <c r="S3" s="12" t="s">
        <v>498</v>
      </c>
      <c r="T3" s="12" t="s">
        <v>204</v>
      </c>
      <c r="U3" s="12" t="s">
        <v>203</v>
      </c>
      <c r="V3" s="12" t="s">
        <v>496</v>
      </c>
      <c r="W3" s="12" t="s">
        <v>206</v>
      </c>
      <c r="X3" s="12" t="s">
        <v>205</v>
      </c>
      <c r="Y3" s="12"/>
      <c r="Z3" s="12"/>
      <c r="AA3" s="11"/>
      <c r="AB3" s="11"/>
      <c r="AC3" s="11"/>
      <c r="AD3" s="11"/>
      <c r="AE3" s="11"/>
      <c r="AF3" s="11"/>
      <c r="AG3" s="11"/>
      <c r="AH3" s="34"/>
      <c r="AI3" s="34"/>
      <c r="AJ3" s="34"/>
      <c r="AK3" s="34"/>
      <c r="AL3" s="34"/>
      <c r="AM3" s="34"/>
    </row>
    <row r="4" spans="1:39" x14ac:dyDescent="0.3">
      <c r="A4" t="str">
        <f>+K4</f>
        <v>PHX  1</v>
      </c>
      <c r="B4" s="3">
        <v>1</v>
      </c>
      <c r="C4" s="3">
        <v>150</v>
      </c>
      <c r="D4" s="27" t="s">
        <v>1145</v>
      </c>
      <c r="E4" s="1" t="str">
        <f>+VLOOKUP($C4,MasterData!$B$4:$K$1003,2,"false")</f>
        <v>Owen</v>
      </c>
      <c r="F4" s="1" t="str">
        <f>+VLOOKUP($C4,MasterData!$B$4:$K$1003,3,"false")</f>
        <v>Wallek</v>
      </c>
      <c r="G4" s="1" t="str">
        <f>+VLOOKUP($C4,MasterData!$B$4:$K$1003,4,"false")</f>
        <v>PHX</v>
      </c>
      <c r="H4" s="1" t="str">
        <f>+VLOOKUP($C4,MasterData!$B$4:$K$1003,5,"false")</f>
        <v>U15</v>
      </c>
      <c r="I4" s="3" t="str">
        <f>+VLOOKUP($C4,MasterData!$B$4:$K$1003,6,"false")</f>
        <v>M</v>
      </c>
      <c r="J4" s="31" t="str">
        <f>TEXT(SUMPRODUCT(--(G4=$G$4:$G$598),--(B4&gt;$B$4:$B$598))+1,0)</f>
        <v>1</v>
      </c>
      <c r="K4" s="1" t="str">
        <f>+G4&amp;"  "&amp;J4</f>
        <v>PHX  1</v>
      </c>
      <c r="M4">
        <v>1</v>
      </c>
      <c r="N4" s="35">
        <f>+IF(ISNA(VLOOKUP(N$3&amp;"  "&amp;$M4,$A$3:$I$110,2,0)),"",VLOOKUP(N$3&amp;"  "&amp;$M4,$A$3:$I$110,2,0))</f>
        <v>1</v>
      </c>
      <c r="O4" s="35">
        <f t="shared" ref="O4:AM9" si="0">+IF(ISNA(VLOOKUP(O$3&amp;"  "&amp;$M4,$A$3:$I$110,2,0)),"",VLOOKUP(O$3&amp;"  "&amp;$M4,$A$3:$I$110,2,0))</f>
        <v>2</v>
      </c>
      <c r="P4" s="35">
        <f t="shared" si="0"/>
        <v>4</v>
      </c>
      <c r="Q4" s="35">
        <f t="shared" si="0"/>
        <v>6</v>
      </c>
      <c r="R4" s="35">
        <f t="shared" si="0"/>
        <v>7</v>
      </c>
      <c r="S4" s="35">
        <f t="shared" si="0"/>
        <v>8</v>
      </c>
      <c r="T4" s="35">
        <f t="shared" si="0"/>
        <v>11</v>
      </c>
      <c r="U4" s="35">
        <f t="shared" si="0"/>
        <v>13</v>
      </c>
      <c r="V4" s="35">
        <f t="shared" si="0"/>
        <v>16</v>
      </c>
      <c r="W4" s="35">
        <f t="shared" si="0"/>
        <v>21</v>
      </c>
      <c r="X4" s="35">
        <f t="shared" si="0"/>
        <v>38</v>
      </c>
      <c r="Y4" s="35" t="str">
        <f t="shared" si="0"/>
        <v/>
      </c>
      <c r="Z4" s="35" t="str">
        <f t="shared" si="0"/>
        <v/>
      </c>
      <c r="AA4" s="35" t="str">
        <f t="shared" si="0"/>
        <v/>
      </c>
      <c r="AB4" s="35" t="str">
        <f t="shared" si="0"/>
        <v/>
      </c>
      <c r="AC4" s="35" t="str">
        <f t="shared" si="0"/>
        <v/>
      </c>
      <c r="AD4" s="35" t="str">
        <f t="shared" si="0"/>
        <v/>
      </c>
      <c r="AE4" s="35" t="str">
        <f t="shared" si="0"/>
        <v/>
      </c>
      <c r="AF4" s="35" t="str">
        <f t="shared" si="0"/>
        <v/>
      </c>
      <c r="AG4" s="35" t="str">
        <f t="shared" si="0"/>
        <v/>
      </c>
      <c r="AH4" s="35" t="str">
        <f t="shared" si="0"/>
        <v/>
      </c>
      <c r="AI4" s="35" t="str">
        <f t="shared" si="0"/>
        <v/>
      </c>
      <c r="AJ4" s="35" t="str">
        <f t="shared" si="0"/>
        <v/>
      </c>
      <c r="AK4" s="35" t="str">
        <f t="shared" si="0"/>
        <v/>
      </c>
      <c r="AL4" s="35" t="str">
        <f t="shared" si="0"/>
        <v/>
      </c>
      <c r="AM4" s="35" t="str">
        <f t="shared" si="0"/>
        <v/>
      </c>
    </row>
    <row r="5" spans="1:39" x14ac:dyDescent="0.3">
      <c r="A5" t="str">
        <f t="shared" ref="A5:A46" si="1">+K5</f>
        <v>B&amp;H  1</v>
      </c>
      <c r="B5" s="3">
        <f>+B4+1</f>
        <v>2</v>
      </c>
      <c r="C5" s="3">
        <v>140</v>
      </c>
      <c r="D5" s="27" t="s">
        <v>1190</v>
      </c>
      <c r="E5" s="1" t="str">
        <f>+VLOOKUP($C5,MasterData!$B$4:$K$1003,2,"false")</f>
        <v>Jude</v>
      </c>
      <c r="F5" s="1" t="str">
        <f>+VLOOKUP($C5,MasterData!$B$4:$K$1003,3,"false")</f>
        <v>Clayton</v>
      </c>
      <c r="G5" s="1" t="str">
        <f>+VLOOKUP($C5,MasterData!$B$4:$K$1003,4,"false")</f>
        <v>B&amp;H</v>
      </c>
      <c r="H5" s="1" t="str">
        <f>+VLOOKUP($C5,MasterData!$B$4:$K$1003,5,"false")</f>
        <v>U15</v>
      </c>
      <c r="I5" s="3" t="str">
        <f>+VLOOKUP($C5,MasterData!$B$4:$K$1003,6,"false")</f>
        <v>M</v>
      </c>
      <c r="J5" s="31" t="str">
        <f t="shared" ref="J5:J20" si="2">TEXT(SUMPRODUCT(--(G5=$G$4:$G$598),--(B5&gt;$B$4:$B$598))+1,0)</f>
        <v>1</v>
      </c>
      <c r="K5" s="1" t="str">
        <f t="shared" ref="K5:K20" si="3">+G5&amp;"  "&amp;J5</f>
        <v>B&amp;H  1</v>
      </c>
      <c r="M5">
        <v>2</v>
      </c>
      <c r="N5" s="35">
        <f t="shared" ref="N5:AC9" si="4">+IF(ISNA(VLOOKUP(N$3&amp;"  "&amp;$M5,$A$3:$I$110,2,0)),"",VLOOKUP(N$3&amp;"  "&amp;$M5,$A$3:$I$110,2,0))</f>
        <v>10</v>
      </c>
      <c r="O5" s="35">
        <f t="shared" si="4"/>
        <v>3</v>
      </c>
      <c r="P5" s="35">
        <f t="shared" si="4"/>
        <v>5</v>
      </c>
      <c r="Q5" s="35">
        <f t="shared" si="4"/>
        <v>40</v>
      </c>
      <c r="R5" s="35" t="str">
        <f t="shared" si="4"/>
        <v/>
      </c>
      <c r="S5" s="35">
        <f t="shared" si="4"/>
        <v>39</v>
      </c>
      <c r="T5" s="35">
        <f t="shared" si="4"/>
        <v>18</v>
      </c>
      <c r="U5" s="35">
        <f t="shared" si="4"/>
        <v>17</v>
      </c>
      <c r="V5" s="35">
        <f t="shared" si="4"/>
        <v>28</v>
      </c>
      <c r="W5" s="35">
        <f t="shared" si="4"/>
        <v>31</v>
      </c>
      <c r="X5" s="35">
        <f t="shared" si="4"/>
        <v>46</v>
      </c>
      <c r="Y5" s="35" t="str">
        <f t="shared" si="4"/>
        <v/>
      </c>
      <c r="Z5" s="35" t="str">
        <f t="shared" si="4"/>
        <v/>
      </c>
      <c r="AA5" s="35" t="str">
        <f t="shared" si="4"/>
        <v/>
      </c>
      <c r="AB5" s="35" t="str">
        <f t="shared" si="4"/>
        <v/>
      </c>
      <c r="AC5" s="35" t="str">
        <f t="shared" si="4"/>
        <v/>
      </c>
      <c r="AD5" s="35" t="str">
        <f t="shared" si="0"/>
        <v/>
      </c>
      <c r="AE5" s="35" t="str">
        <f t="shared" si="0"/>
        <v/>
      </c>
      <c r="AF5" s="35" t="str">
        <f t="shared" si="0"/>
        <v/>
      </c>
      <c r="AG5" s="35" t="str">
        <f t="shared" si="0"/>
        <v/>
      </c>
      <c r="AH5" s="35" t="str">
        <f t="shared" si="0"/>
        <v/>
      </c>
      <c r="AI5" s="35" t="str">
        <f t="shared" si="0"/>
        <v/>
      </c>
      <c r="AJ5" s="35" t="str">
        <f t="shared" si="0"/>
        <v/>
      </c>
      <c r="AK5" s="35" t="str">
        <f t="shared" si="0"/>
        <v/>
      </c>
      <c r="AL5" s="35" t="str">
        <f t="shared" si="0"/>
        <v/>
      </c>
      <c r="AM5" s="35" t="str">
        <f t="shared" si="0"/>
        <v/>
      </c>
    </row>
    <row r="6" spans="1:39" x14ac:dyDescent="0.3">
      <c r="A6" t="str">
        <f t="shared" si="1"/>
        <v>B&amp;H  2</v>
      </c>
      <c r="B6" s="3">
        <f t="shared" ref="B6:B55" si="5">+B5+1</f>
        <v>3</v>
      </c>
      <c r="C6" s="3">
        <v>147</v>
      </c>
      <c r="D6" s="27" t="s">
        <v>1191</v>
      </c>
      <c r="E6" s="1" t="str">
        <f>+VLOOKUP($C6,MasterData!$B$4:$K$1003,2,"false")</f>
        <v>Finlay</v>
      </c>
      <c r="F6" s="1" t="str">
        <f>+VLOOKUP($C6,MasterData!$B$4:$K$1003,3,"false")</f>
        <v>Goodman</v>
      </c>
      <c r="G6" s="1" t="str">
        <f>+VLOOKUP($C6,MasterData!$B$4:$K$1003,4,"false")</f>
        <v>B&amp;H</v>
      </c>
      <c r="H6" s="1" t="str">
        <f>+VLOOKUP($C6,MasterData!$B$4:$K$1003,5,"false")</f>
        <v>U15</v>
      </c>
      <c r="I6" s="3" t="str">
        <f>+VLOOKUP($C6,MasterData!$B$4:$K$1003,6,"false")</f>
        <v>M</v>
      </c>
      <c r="J6" s="31" t="str">
        <f t="shared" si="2"/>
        <v>2</v>
      </c>
      <c r="K6" s="1" t="str">
        <f t="shared" si="3"/>
        <v>B&amp;H  2</v>
      </c>
      <c r="M6">
        <v>3</v>
      </c>
      <c r="N6" s="35">
        <f t="shared" si="4"/>
        <v>15</v>
      </c>
      <c r="O6" s="35">
        <f t="shared" si="0"/>
        <v>9</v>
      </c>
      <c r="P6" s="35">
        <f t="shared" si="0"/>
        <v>20</v>
      </c>
      <c r="Q6" s="35">
        <f t="shared" si="0"/>
        <v>49</v>
      </c>
      <c r="R6" s="35" t="str">
        <f t="shared" si="0"/>
        <v/>
      </c>
      <c r="S6" s="35">
        <f t="shared" si="0"/>
        <v>50</v>
      </c>
      <c r="T6" s="35">
        <f t="shared" si="0"/>
        <v>19</v>
      </c>
      <c r="U6" s="35">
        <f t="shared" si="0"/>
        <v>22</v>
      </c>
      <c r="V6" s="35">
        <f t="shared" si="0"/>
        <v>30</v>
      </c>
      <c r="W6" s="35">
        <f t="shared" si="0"/>
        <v>33</v>
      </c>
      <c r="X6" s="35">
        <f t="shared" si="0"/>
        <v>51</v>
      </c>
      <c r="Y6" s="35" t="str">
        <f t="shared" si="0"/>
        <v/>
      </c>
      <c r="Z6" s="35" t="str">
        <f t="shared" si="0"/>
        <v/>
      </c>
      <c r="AA6" s="35" t="str">
        <f t="shared" si="0"/>
        <v/>
      </c>
      <c r="AB6" s="35" t="str">
        <f t="shared" si="0"/>
        <v/>
      </c>
      <c r="AC6" s="35" t="str">
        <f t="shared" si="0"/>
        <v/>
      </c>
      <c r="AD6" s="35" t="str">
        <f t="shared" si="0"/>
        <v/>
      </c>
      <c r="AE6" s="35" t="str">
        <f t="shared" si="0"/>
        <v/>
      </c>
      <c r="AF6" s="35" t="str">
        <f t="shared" si="0"/>
        <v/>
      </c>
      <c r="AG6" s="35" t="str">
        <f t="shared" si="0"/>
        <v/>
      </c>
      <c r="AH6" s="35" t="str">
        <f t="shared" si="0"/>
        <v/>
      </c>
      <c r="AI6" s="35" t="str">
        <f t="shared" si="0"/>
        <v/>
      </c>
      <c r="AJ6" s="35" t="str">
        <f t="shared" si="0"/>
        <v/>
      </c>
      <c r="AK6" s="35" t="str">
        <f t="shared" si="0"/>
        <v/>
      </c>
      <c r="AL6" s="35" t="str">
        <f t="shared" si="0"/>
        <v/>
      </c>
      <c r="AM6" s="35" t="str">
        <f t="shared" si="0"/>
        <v/>
      </c>
    </row>
    <row r="7" spans="1:39" x14ac:dyDescent="0.3">
      <c r="A7" t="str">
        <f t="shared" si="1"/>
        <v>CRA  1</v>
      </c>
      <c r="B7" s="3">
        <f t="shared" si="5"/>
        <v>4</v>
      </c>
      <c r="C7" s="3">
        <v>151</v>
      </c>
      <c r="D7" s="27" t="s">
        <v>1192</v>
      </c>
      <c r="E7" s="1" t="str">
        <f>+VLOOKUP($C7,MasterData!$B$4:$K$1003,2,"false")</f>
        <v>Samuel</v>
      </c>
      <c r="F7" s="1" t="str">
        <f>+VLOOKUP($C7,MasterData!$B$4:$K$1003,3,"false")</f>
        <v>Sprostranov</v>
      </c>
      <c r="G7" s="1" t="str">
        <f>+VLOOKUP($C7,MasterData!$B$4:$K$1003,4,"false")</f>
        <v>CRA</v>
      </c>
      <c r="H7" s="1" t="str">
        <f>+VLOOKUP($C7,MasterData!$B$4:$K$1003,5,"false")</f>
        <v>U15</v>
      </c>
      <c r="I7" s="3" t="str">
        <f>+VLOOKUP($C7,MasterData!$B$4:$K$1003,6,"false")</f>
        <v>M</v>
      </c>
      <c r="J7" s="31" t="str">
        <f t="shared" si="2"/>
        <v>1</v>
      </c>
      <c r="K7" s="1" t="str">
        <f t="shared" si="3"/>
        <v>CRA  1</v>
      </c>
      <c r="N7" s="35" t="str">
        <f t="shared" si="4"/>
        <v/>
      </c>
      <c r="O7" s="35" t="str">
        <f t="shared" si="0"/>
        <v/>
      </c>
      <c r="P7" s="35" t="str">
        <f t="shared" si="0"/>
        <v/>
      </c>
      <c r="Q7" s="35" t="str">
        <f t="shared" si="0"/>
        <v/>
      </c>
      <c r="R7" s="35" t="str">
        <f t="shared" si="0"/>
        <v/>
      </c>
      <c r="S7" s="35" t="str">
        <f t="shared" si="0"/>
        <v/>
      </c>
      <c r="T7" s="35" t="str">
        <f t="shared" si="0"/>
        <v/>
      </c>
      <c r="U7" s="35" t="str">
        <f t="shared" si="0"/>
        <v/>
      </c>
      <c r="V7" s="35" t="str">
        <f t="shared" si="0"/>
        <v/>
      </c>
      <c r="W7" s="35" t="str">
        <f t="shared" si="0"/>
        <v/>
      </c>
      <c r="X7" s="35" t="str">
        <f t="shared" si="0"/>
        <v/>
      </c>
      <c r="Y7" s="35" t="str">
        <f t="shared" si="0"/>
        <v/>
      </c>
      <c r="Z7" s="35" t="str">
        <f t="shared" si="0"/>
        <v/>
      </c>
      <c r="AA7" s="35" t="str">
        <f t="shared" si="0"/>
        <v/>
      </c>
      <c r="AB7" s="35" t="str">
        <f t="shared" si="0"/>
        <v/>
      </c>
      <c r="AC7" s="35" t="str">
        <f t="shared" si="0"/>
        <v/>
      </c>
      <c r="AD7" s="35" t="str">
        <f t="shared" si="0"/>
        <v/>
      </c>
      <c r="AE7" s="35" t="str">
        <f t="shared" si="0"/>
        <v/>
      </c>
      <c r="AF7" s="35" t="str">
        <f t="shared" si="0"/>
        <v/>
      </c>
      <c r="AG7" s="35" t="str">
        <f t="shared" si="0"/>
        <v/>
      </c>
      <c r="AH7" s="35" t="str">
        <f t="shared" si="0"/>
        <v/>
      </c>
      <c r="AI7" s="35" t="str">
        <f t="shared" si="0"/>
        <v/>
      </c>
      <c r="AJ7" s="35" t="str">
        <f t="shared" si="0"/>
        <v/>
      </c>
      <c r="AK7" s="35" t="str">
        <f t="shared" si="0"/>
        <v/>
      </c>
      <c r="AL7" s="35" t="str">
        <f t="shared" si="0"/>
        <v/>
      </c>
      <c r="AM7" s="35" t="str">
        <f t="shared" si="0"/>
        <v/>
      </c>
    </row>
    <row r="8" spans="1:39" x14ac:dyDescent="0.3">
      <c r="A8" t="str">
        <f t="shared" si="1"/>
        <v>CRA  2</v>
      </c>
      <c r="B8" s="3">
        <f t="shared" si="5"/>
        <v>5</v>
      </c>
      <c r="C8" s="3">
        <v>152</v>
      </c>
      <c r="D8" s="27" t="s">
        <v>1152</v>
      </c>
      <c r="E8" s="1" t="str">
        <f>+VLOOKUP($C8,MasterData!$B$4:$K$1003,2,"false")</f>
        <v>Max</v>
      </c>
      <c r="F8" s="1" t="str">
        <f>+VLOOKUP($C8,MasterData!$B$4:$K$1003,3,"false")</f>
        <v>Webb</v>
      </c>
      <c r="G8" s="1" t="str">
        <f>+VLOOKUP($C8,MasterData!$B$4:$K$1003,4,"false")</f>
        <v>CRA</v>
      </c>
      <c r="H8" s="1" t="str">
        <f>+VLOOKUP($C8,MasterData!$B$4:$K$1003,5,"false")</f>
        <v>U15</v>
      </c>
      <c r="I8" s="3" t="str">
        <f>+VLOOKUP($C8,MasterData!$B$4:$K$1003,6,"false")</f>
        <v>M</v>
      </c>
      <c r="J8" s="31" t="str">
        <f t="shared" si="2"/>
        <v>2</v>
      </c>
      <c r="K8" s="1" t="str">
        <f t="shared" si="3"/>
        <v>CRA  2</v>
      </c>
      <c r="N8" s="35" t="str">
        <f t="shared" si="4"/>
        <v/>
      </c>
      <c r="O8" s="35" t="str">
        <f t="shared" si="0"/>
        <v/>
      </c>
      <c r="P8" s="35" t="str">
        <f t="shared" si="0"/>
        <v/>
      </c>
      <c r="Q8" s="35" t="str">
        <f t="shared" si="0"/>
        <v/>
      </c>
      <c r="R8" s="35" t="str">
        <f t="shared" si="0"/>
        <v/>
      </c>
      <c r="S8" s="35" t="str">
        <f t="shared" si="0"/>
        <v/>
      </c>
      <c r="T8" s="35" t="str">
        <f t="shared" si="0"/>
        <v/>
      </c>
      <c r="U8" s="35" t="str">
        <f t="shared" si="0"/>
        <v/>
      </c>
      <c r="V8" s="35" t="str">
        <f t="shared" si="0"/>
        <v/>
      </c>
      <c r="W8" s="35" t="str">
        <f t="shared" si="0"/>
        <v/>
      </c>
      <c r="X8" s="35" t="str">
        <f t="shared" si="0"/>
        <v/>
      </c>
      <c r="Y8" s="35" t="str">
        <f t="shared" si="0"/>
        <v/>
      </c>
      <c r="Z8" s="35" t="str">
        <f t="shared" si="0"/>
        <v/>
      </c>
      <c r="AA8" s="35" t="str">
        <f t="shared" si="0"/>
        <v/>
      </c>
      <c r="AB8" s="35" t="str">
        <f t="shared" si="0"/>
        <v/>
      </c>
      <c r="AC8" s="35" t="str">
        <f t="shared" si="0"/>
        <v/>
      </c>
      <c r="AD8" s="35" t="str">
        <f t="shared" si="0"/>
        <v/>
      </c>
      <c r="AE8" s="35" t="str">
        <f t="shared" si="0"/>
        <v/>
      </c>
      <c r="AF8" s="35" t="str">
        <f t="shared" si="0"/>
        <v/>
      </c>
      <c r="AG8" s="35" t="str">
        <f t="shared" si="0"/>
        <v/>
      </c>
      <c r="AH8" s="35" t="str">
        <f t="shared" si="0"/>
        <v/>
      </c>
      <c r="AI8" s="35" t="str">
        <f t="shared" si="0"/>
        <v/>
      </c>
      <c r="AJ8" s="35" t="str">
        <f t="shared" si="0"/>
        <v/>
      </c>
      <c r="AK8" s="35" t="str">
        <f t="shared" si="0"/>
        <v/>
      </c>
      <c r="AL8" s="35" t="str">
        <f t="shared" si="0"/>
        <v/>
      </c>
      <c r="AM8" s="35" t="str">
        <f t="shared" si="0"/>
        <v/>
      </c>
    </row>
    <row r="9" spans="1:39" x14ac:dyDescent="0.3">
      <c r="A9" t="str">
        <f t="shared" si="1"/>
        <v>WDH  1</v>
      </c>
      <c r="B9" s="3">
        <f t="shared" si="5"/>
        <v>6</v>
      </c>
      <c r="C9" s="3">
        <v>182</v>
      </c>
      <c r="D9" s="27" t="s">
        <v>1193</v>
      </c>
      <c r="E9" s="1" t="str">
        <f>+VLOOKUP($C9,MasterData!$B$4:$K$1003,2,"false")</f>
        <v>Fin</v>
      </c>
      <c r="F9" s="1" t="str">
        <f>+VLOOKUP($C9,MasterData!$B$4:$K$1003,3,"false")</f>
        <v>Sutcliffe</v>
      </c>
      <c r="G9" s="1" t="str">
        <f>+VLOOKUP($C9,MasterData!$B$4:$K$1003,4,"false")</f>
        <v>WDH</v>
      </c>
      <c r="H9" s="1" t="str">
        <f>+VLOOKUP($C9,MasterData!$B$4:$K$1003,5,"false")</f>
        <v>U15</v>
      </c>
      <c r="I9" s="3" t="str">
        <f>+VLOOKUP($C9,MasterData!$B$4:$K$1003,6,"false")</f>
        <v>M</v>
      </c>
      <c r="J9" s="31" t="str">
        <f t="shared" si="2"/>
        <v>1</v>
      </c>
      <c r="K9" s="1" t="str">
        <f t="shared" si="3"/>
        <v>WDH  1</v>
      </c>
      <c r="N9" s="35" t="str">
        <f t="shared" si="4"/>
        <v/>
      </c>
      <c r="O9" s="35" t="str">
        <f t="shared" si="0"/>
        <v/>
      </c>
      <c r="P9" s="35" t="str">
        <f t="shared" si="0"/>
        <v/>
      </c>
      <c r="Q9" s="35" t="str">
        <f t="shared" si="0"/>
        <v/>
      </c>
      <c r="R9" s="35" t="str">
        <f t="shared" si="0"/>
        <v/>
      </c>
      <c r="S9" s="35" t="str">
        <f t="shared" si="0"/>
        <v/>
      </c>
      <c r="T9" s="35" t="str">
        <f t="shared" si="0"/>
        <v/>
      </c>
      <c r="U9" s="35" t="str">
        <f t="shared" si="0"/>
        <v/>
      </c>
      <c r="V9" s="35" t="str">
        <f t="shared" si="0"/>
        <v/>
      </c>
      <c r="W9" s="35" t="str">
        <f t="shared" si="0"/>
        <v/>
      </c>
      <c r="X9" s="35" t="str">
        <f t="shared" si="0"/>
        <v/>
      </c>
      <c r="Y9" s="35" t="str">
        <f t="shared" si="0"/>
        <v/>
      </c>
      <c r="Z9" s="35" t="str">
        <f t="shared" si="0"/>
        <v/>
      </c>
      <c r="AA9" s="35" t="str">
        <f t="shared" si="0"/>
        <v/>
      </c>
      <c r="AB9" s="35" t="str">
        <f t="shared" si="0"/>
        <v/>
      </c>
      <c r="AC9" s="35" t="str">
        <f t="shared" si="0"/>
        <v/>
      </c>
      <c r="AD9" s="35" t="str">
        <f t="shared" si="0"/>
        <v/>
      </c>
      <c r="AE9" s="35" t="str">
        <f t="shared" si="0"/>
        <v/>
      </c>
      <c r="AF9" s="35" t="str">
        <f t="shared" si="0"/>
        <v/>
      </c>
      <c r="AG9" s="35" t="str">
        <f t="shared" si="0"/>
        <v/>
      </c>
      <c r="AH9" s="35" t="str">
        <f t="shared" si="0"/>
        <v/>
      </c>
      <c r="AI9" s="35" t="str">
        <f t="shared" si="0"/>
        <v/>
      </c>
      <c r="AJ9" s="35" t="str">
        <f t="shared" si="0"/>
        <v/>
      </c>
      <c r="AK9" s="35" t="str">
        <f t="shared" si="0"/>
        <v/>
      </c>
      <c r="AL9" s="35" t="str">
        <f t="shared" si="0"/>
        <v/>
      </c>
      <c r="AM9" s="35" t="str">
        <f t="shared" si="0"/>
        <v/>
      </c>
    </row>
    <row r="10" spans="1:39" x14ac:dyDescent="0.3">
      <c r="A10" t="str">
        <f t="shared" si="1"/>
        <v>BWT  1</v>
      </c>
      <c r="B10" s="3">
        <f t="shared" si="5"/>
        <v>7</v>
      </c>
      <c r="C10" s="3">
        <v>181</v>
      </c>
      <c r="D10" s="27" t="s">
        <v>1194</v>
      </c>
      <c r="E10" s="1" t="str">
        <f>+VLOOKUP($C10,MasterData!$B$4:$K$1003,2,"false")</f>
        <v>James</v>
      </c>
      <c r="F10" s="1" t="str">
        <f>+VLOOKUP($C10,MasterData!$B$4:$K$1003,3,"false")</f>
        <v>Polton</v>
      </c>
      <c r="G10" s="1" t="str">
        <f>+VLOOKUP($C10,MasterData!$B$4:$K$1003,4,"false")</f>
        <v>BWT</v>
      </c>
      <c r="H10" s="1" t="str">
        <f>+VLOOKUP($C10,MasterData!$B$4:$K$1003,5,"false")</f>
        <v>U15</v>
      </c>
      <c r="I10" s="3" t="str">
        <f>+VLOOKUP($C10,MasterData!$B$4:$K$1003,6,"false")</f>
        <v>M</v>
      </c>
      <c r="J10" s="31" t="str">
        <f t="shared" si="2"/>
        <v>1</v>
      </c>
      <c r="K10" s="1" t="str">
        <f t="shared" si="3"/>
        <v>BWT  1</v>
      </c>
      <c r="M10" s="12" t="s">
        <v>565</v>
      </c>
      <c r="N10" s="36">
        <f>IF(N6="",1000,SUM(N4:N6))</f>
        <v>26</v>
      </c>
      <c r="O10" s="36">
        <f t="shared" ref="O10:AM10" si="6">IF(O6="",1000,SUM(O4:O6))</f>
        <v>14</v>
      </c>
      <c r="P10" s="36">
        <f t="shared" si="6"/>
        <v>29</v>
      </c>
      <c r="Q10" s="36">
        <f t="shared" si="6"/>
        <v>95</v>
      </c>
      <c r="R10" s="36">
        <f t="shared" si="6"/>
        <v>1000</v>
      </c>
      <c r="S10" s="36">
        <f t="shared" si="6"/>
        <v>97</v>
      </c>
      <c r="T10" s="36">
        <f t="shared" si="6"/>
        <v>48</v>
      </c>
      <c r="U10" s="36">
        <f t="shared" si="6"/>
        <v>52</v>
      </c>
      <c r="V10" s="36">
        <f t="shared" si="6"/>
        <v>74</v>
      </c>
      <c r="W10" s="36">
        <f t="shared" si="6"/>
        <v>85</v>
      </c>
      <c r="X10" s="36">
        <f t="shared" si="6"/>
        <v>135</v>
      </c>
      <c r="Y10" s="36">
        <f t="shared" si="6"/>
        <v>1000</v>
      </c>
      <c r="Z10" s="36">
        <f t="shared" si="6"/>
        <v>1000</v>
      </c>
      <c r="AA10" s="36">
        <f t="shared" si="6"/>
        <v>1000</v>
      </c>
      <c r="AB10" s="36">
        <f t="shared" si="6"/>
        <v>1000</v>
      </c>
      <c r="AC10" s="36">
        <f t="shared" si="6"/>
        <v>1000</v>
      </c>
      <c r="AD10" s="36">
        <f t="shared" si="6"/>
        <v>1000</v>
      </c>
      <c r="AE10" s="36">
        <f t="shared" si="6"/>
        <v>1000</v>
      </c>
      <c r="AF10" s="36">
        <f t="shared" si="6"/>
        <v>1000</v>
      </c>
      <c r="AG10" s="36">
        <f t="shared" si="6"/>
        <v>1000</v>
      </c>
      <c r="AH10" s="36">
        <f t="shared" si="6"/>
        <v>1000</v>
      </c>
      <c r="AI10" s="36">
        <f t="shared" si="6"/>
        <v>1000</v>
      </c>
      <c r="AJ10" s="36">
        <f t="shared" si="6"/>
        <v>1000</v>
      </c>
      <c r="AK10" s="36">
        <f t="shared" si="6"/>
        <v>1000</v>
      </c>
      <c r="AL10" s="36">
        <f t="shared" si="6"/>
        <v>1000</v>
      </c>
      <c r="AM10" s="36">
        <f t="shared" si="6"/>
        <v>1000</v>
      </c>
    </row>
    <row r="11" spans="1:39" x14ac:dyDescent="0.3">
      <c r="A11" t="str">
        <f t="shared" si="1"/>
        <v>HAS  1</v>
      </c>
      <c r="B11" s="3">
        <f t="shared" si="5"/>
        <v>8</v>
      </c>
      <c r="C11" s="3">
        <v>169</v>
      </c>
      <c r="D11" s="27" t="s">
        <v>1195</v>
      </c>
      <c r="E11" s="1" t="str">
        <f>+VLOOKUP($C11,MasterData!$B$4:$K$1003,2,"false")</f>
        <v>Evelyn</v>
      </c>
      <c r="F11" s="1" t="str">
        <f>+VLOOKUP($C11,MasterData!$B$4:$K$1003,3,"false")</f>
        <v>Moynihan</v>
      </c>
      <c r="G11" s="1" t="str">
        <f>+VLOOKUP($C11,MasterData!$B$4:$K$1003,4,"false")</f>
        <v>HAS</v>
      </c>
      <c r="H11" s="1" t="str">
        <f>+VLOOKUP($C11,MasterData!$B$4:$K$1003,5,"false")</f>
        <v>U15</v>
      </c>
      <c r="I11" s="3" t="str">
        <f>+VLOOKUP($C11,MasterData!$B$4:$K$1003,6,"false")</f>
        <v>M</v>
      </c>
      <c r="J11" s="31" t="str">
        <f t="shared" si="2"/>
        <v>1</v>
      </c>
      <c r="K11" s="1" t="str">
        <f t="shared" si="3"/>
        <v>HAS  1</v>
      </c>
      <c r="M11" s="12" t="s">
        <v>212</v>
      </c>
      <c r="N11" s="37">
        <f>RANK(N10,($N$10:$AM$10,$N$19:$AM$19,$N$28:$AM$28, $N$37:$AM$37),1)</f>
        <v>2</v>
      </c>
      <c r="O11" s="37">
        <f>RANK(O10,($N$10:$AM$10,$N$19:$AM$19,$N$28:$AM$28, $N$37:$AM$37),1)</f>
        <v>1</v>
      </c>
      <c r="P11" s="37">
        <f>RANK(P10,($N$10:$AM$10,$N$19:$AM$19,$N$28:$AM$28, $N$37:$AM$37),1)</f>
        <v>3</v>
      </c>
      <c r="Q11" s="37">
        <f>RANK(Q10,($N$10:$AM$10,$N$19:$AM$19,$N$28:$AM$28, $N$37:$AM$37),1)</f>
        <v>11</v>
      </c>
      <c r="R11" s="37">
        <f>RANK(R10,($N$10:$AM$10,$N$19:$AM$19,$N$28:$AM$28, $N$37:$AM$37),1)</f>
        <v>16</v>
      </c>
      <c r="S11" s="37">
        <f>RANK(S10,($N$10:$AM$10,$N$19:$AM$19,$N$28:$AM$28, $N$37:$AM$37),1)</f>
        <v>12</v>
      </c>
      <c r="T11" s="37">
        <f>RANK(T10,($N$10:$AM$10,$N$19:$AM$19,$N$28:$AM$28, $N$37:$AM$37),1)</f>
        <v>4</v>
      </c>
      <c r="U11" s="37">
        <f>RANK(U10,($N$10:$AM$10,$N$19:$AM$19,$N$28:$AM$28, $N$37:$AM$37),1)</f>
        <v>6</v>
      </c>
      <c r="V11" s="37">
        <f>RANK(V10,($N$10:$AM$10,$N$19:$AM$19,$N$28:$AM$28, $N$37:$AM$37),1)</f>
        <v>7</v>
      </c>
      <c r="W11" s="37">
        <f>RANK(W10,($N$10:$AM$10,$N$19:$AM$19,$N$28:$AM$28, $N$37:$AM$37),1)</f>
        <v>9</v>
      </c>
      <c r="X11" s="37">
        <f>RANK(X10,($N$10:$AM$10,$N$19:$AM$19,$N$28:$AM$28, $N$37:$AM$37),1)</f>
        <v>15</v>
      </c>
      <c r="Y11" s="37">
        <f>RANK(Y10,($N$10:$AM$10,$N$19:$AM$19,$N$28:$AM$28, $N$37:$AM$37),1)</f>
        <v>16</v>
      </c>
      <c r="Z11" s="37">
        <f>RANK(Z10,($N$10:$AM$10,$N$19:$AM$19,$N$28:$AM$28, $N$37:$AM$37),1)</f>
        <v>16</v>
      </c>
      <c r="AA11" s="37">
        <f>RANK(AA10,($N$10:$AM$10,$N$19:$AM$19,$N$28:$AM$28, $N$37:$AM$37),1)</f>
        <v>16</v>
      </c>
      <c r="AB11" s="37">
        <f>RANK(AB10,($N$10:$AM$10,$N$19:$AM$19,$N$28:$AM$28, $N$37:$AM$37),1)</f>
        <v>16</v>
      </c>
      <c r="AC11" s="37">
        <f>RANK(AC10,($N$10:$AM$10,$N$19:$AM$19,$N$28:$AM$28, $N$37:$AM$37),1)</f>
        <v>16</v>
      </c>
      <c r="AD11" s="37">
        <f>RANK(AD10,($N$10:$AM$10,$N$19:$AM$19,$N$28:$AM$28, $N$37:$AM$37),1)</f>
        <v>16</v>
      </c>
      <c r="AE11" s="37">
        <f>RANK(AE10,($N$10:$AM$10,$N$19:$AM$19,$N$28:$AM$28, $N$37:$AM$37),1)</f>
        <v>16</v>
      </c>
      <c r="AF11" s="37">
        <f>RANK(AF10,($N$10:$AM$10,$N$19:$AM$19,$N$28:$AM$28, $N$37:$AM$37),1)</f>
        <v>16</v>
      </c>
      <c r="AG11" s="37">
        <f>RANK(AG10,($N$10:$AM$10,$N$19:$AM$19,$N$28:$AM$28, $N$37:$AM$37),1)</f>
        <v>16</v>
      </c>
      <c r="AH11" s="37">
        <f>RANK(AH10,($N$10:$AM$10,$N$19:$AM$19,$N$28:$AM$28, $N$37:$AM$37),1)</f>
        <v>16</v>
      </c>
      <c r="AI11" s="37">
        <f>RANK(AI10,($N$10:$AM$10,$N$19:$AM$19,$N$28:$AM$28, $N$37:$AM$37),1)</f>
        <v>16</v>
      </c>
      <c r="AJ11" s="37">
        <f>RANK(AJ10,($N$10:$AM$10,$N$19:$AM$19,$N$28:$AM$28, $N$37:$AM$37),1)</f>
        <v>16</v>
      </c>
      <c r="AK11" s="37">
        <f>RANK(AK10,($N$10:$AM$10,$N$19:$AM$19,$N$28:$AM$28, $N$37:$AM$37),1)</f>
        <v>16</v>
      </c>
      <c r="AL11" s="37">
        <f>RANK(AL10,($N$10:$AM$10,$N$19:$AM$19,$N$28:$AM$28, $N$37:$AM$37),1)</f>
        <v>16</v>
      </c>
      <c r="AM11" s="37">
        <f>RANK(AM10,($N$10:$AM$10,$N$19:$AM$19,$N$28:$AM$28, $N$37:$AM$37),1)</f>
        <v>16</v>
      </c>
    </row>
    <row r="12" spans="1:39" x14ac:dyDescent="0.3">
      <c r="A12" t="str">
        <f t="shared" si="1"/>
        <v>B&amp;H  3</v>
      </c>
      <c r="B12" s="3">
        <f t="shared" si="5"/>
        <v>9</v>
      </c>
      <c r="C12" s="3">
        <v>141</v>
      </c>
      <c r="D12" s="27" t="s">
        <v>1196</v>
      </c>
      <c r="E12" s="1" t="str">
        <f>+VLOOKUP($C12,MasterData!$B$4:$K$1003,2,"false")</f>
        <v>Rowan</v>
      </c>
      <c r="F12" s="1" t="str">
        <f>+VLOOKUP($C12,MasterData!$B$4:$K$1003,3,"false")</f>
        <v>Curtis</v>
      </c>
      <c r="G12" s="1" t="str">
        <f>+VLOOKUP($C12,MasterData!$B$4:$K$1003,4,"false")</f>
        <v>B&amp;H</v>
      </c>
      <c r="H12" s="1" t="str">
        <f>+VLOOKUP($C12,MasterData!$B$4:$K$1003,5,"false")</f>
        <v>U15</v>
      </c>
      <c r="I12" s="3" t="str">
        <f>+VLOOKUP($C12,MasterData!$B$4:$K$1003,6,"false")</f>
        <v>M</v>
      </c>
      <c r="J12" s="31" t="str">
        <f t="shared" si="2"/>
        <v>3</v>
      </c>
      <c r="K12" s="1" t="str">
        <f t="shared" si="3"/>
        <v>B&amp;H  3</v>
      </c>
    </row>
    <row r="13" spans="1:39" x14ac:dyDescent="0.3">
      <c r="A13" t="str">
        <f t="shared" si="1"/>
        <v>PHX  2</v>
      </c>
      <c r="B13" s="3">
        <f t="shared" si="5"/>
        <v>10</v>
      </c>
      <c r="C13" s="3">
        <v>149</v>
      </c>
      <c r="D13" s="27" t="s">
        <v>1197</v>
      </c>
      <c r="E13" s="1" t="str">
        <f>+VLOOKUP($C13,MasterData!$B$4:$K$1003,2,"false")</f>
        <v>Matthew</v>
      </c>
      <c r="F13" s="1" t="str">
        <f>+VLOOKUP($C13,MasterData!$B$4:$K$1003,3,"false")</f>
        <v>Noakes</v>
      </c>
      <c r="G13" s="1" t="str">
        <f>+VLOOKUP($C13,MasterData!$B$4:$K$1003,4,"false")</f>
        <v>PHX</v>
      </c>
      <c r="H13" s="1" t="str">
        <f>+VLOOKUP($C13,MasterData!$B$4:$K$1003,5,"false")</f>
        <v>U15</v>
      </c>
      <c r="I13" s="3" t="str">
        <f>+VLOOKUP($C13,MasterData!$B$4:$K$1003,6,"false")</f>
        <v>M</v>
      </c>
      <c r="J13" s="31" t="str">
        <f t="shared" si="2"/>
        <v>2</v>
      </c>
      <c r="K13" s="1" t="str">
        <f t="shared" si="3"/>
        <v>PHX  2</v>
      </c>
      <c r="M13">
        <v>4</v>
      </c>
      <c r="N13" s="35">
        <f>+IF(ISNA(VLOOKUP(N$3&amp;"  "&amp;$M13,$A$3:$I$110,2,0)),"",VLOOKUP(N$3&amp;"  "&amp;$M13,$A$3:$I$110,2,0))</f>
        <v>23</v>
      </c>
      <c r="O13" s="35">
        <f t="shared" ref="O13:AD18" si="7">+IF(ISNA(VLOOKUP(O$3&amp;"  "&amp;$M13,$A$3:$I$110,2,0)),"",VLOOKUP(O$3&amp;"  "&amp;$M13,$A$3:$I$110,2,0))</f>
        <v>12</v>
      </c>
      <c r="P13" s="35">
        <f t="shared" si="7"/>
        <v>29</v>
      </c>
      <c r="Q13" s="35" t="str">
        <f t="shared" si="7"/>
        <v/>
      </c>
      <c r="R13" s="35" t="str">
        <f t="shared" si="7"/>
        <v/>
      </c>
      <c r="S13" s="35" t="str">
        <f t="shared" si="7"/>
        <v/>
      </c>
      <c r="T13" s="35" t="str">
        <f t="shared" si="7"/>
        <v/>
      </c>
      <c r="U13" s="35">
        <f t="shared" si="7"/>
        <v>34</v>
      </c>
      <c r="V13" s="35" t="str">
        <f t="shared" si="7"/>
        <v/>
      </c>
      <c r="W13" s="35">
        <f t="shared" si="7"/>
        <v>36</v>
      </c>
      <c r="X13" s="35" t="str">
        <f t="shared" si="7"/>
        <v/>
      </c>
      <c r="Y13" s="35" t="str">
        <f t="shared" si="7"/>
        <v/>
      </c>
      <c r="Z13" s="35" t="str">
        <f t="shared" si="7"/>
        <v/>
      </c>
      <c r="AA13" s="35" t="str">
        <f t="shared" si="7"/>
        <v/>
      </c>
      <c r="AB13" s="35" t="str">
        <f t="shared" si="7"/>
        <v/>
      </c>
      <c r="AC13" s="35" t="str">
        <f t="shared" si="7"/>
        <v/>
      </c>
      <c r="AD13" s="35" t="str">
        <f t="shared" si="7"/>
        <v/>
      </c>
      <c r="AE13" s="35" t="str">
        <f t="shared" ref="AE13:AM18" si="8">+IF(ISNA(VLOOKUP(AE$3&amp;"  "&amp;$M13,$A$3:$I$110,2,0)),"",VLOOKUP(AE$3&amp;"  "&amp;$M13,$A$3:$I$110,2,0))</f>
        <v/>
      </c>
      <c r="AF13" s="35" t="str">
        <f t="shared" si="8"/>
        <v/>
      </c>
      <c r="AG13" s="35" t="str">
        <f t="shared" si="8"/>
        <v/>
      </c>
      <c r="AH13" s="35" t="str">
        <f t="shared" si="8"/>
        <v/>
      </c>
      <c r="AI13" s="35" t="str">
        <f t="shared" si="8"/>
        <v/>
      </c>
      <c r="AJ13" s="35" t="str">
        <f t="shared" si="8"/>
        <v/>
      </c>
      <c r="AK13" s="35" t="str">
        <f t="shared" si="8"/>
        <v/>
      </c>
      <c r="AL13" s="35" t="str">
        <f t="shared" si="8"/>
        <v/>
      </c>
      <c r="AM13" s="35" t="str">
        <f t="shared" si="8"/>
        <v/>
      </c>
    </row>
    <row r="14" spans="1:39" x14ac:dyDescent="0.3">
      <c r="A14" t="str">
        <f t="shared" si="1"/>
        <v>HHH  1</v>
      </c>
      <c r="B14" s="3">
        <f t="shared" si="5"/>
        <v>11</v>
      </c>
      <c r="C14" s="3">
        <v>157</v>
      </c>
      <c r="D14" s="27" t="s">
        <v>1198</v>
      </c>
      <c r="E14" s="1" t="str">
        <f>+VLOOKUP($C14,MasterData!$B$4:$K$1003,2,"false")</f>
        <v>Finlay</v>
      </c>
      <c r="F14" s="1" t="str">
        <f>+VLOOKUP($C14,MasterData!$B$4:$K$1003,3,"false")</f>
        <v>Blythe</v>
      </c>
      <c r="G14" s="1" t="str">
        <f>+VLOOKUP($C14,MasterData!$B$4:$K$1003,4,"false")</f>
        <v>HHH</v>
      </c>
      <c r="H14" s="1" t="str">
        <f>+VLOOKUP($C14,MasterData!$B$4:$K$1003,5,"false")</f>
        <v>U15</v>
      </c>
      <c r="I14" s="3" t="str">
        <f>+VLOOKUP($C14,MasterData!$B$4:$K$1003,6,"false")</f>
        <v>M</v>
      </c>
      <c r="J14" s="31" t="str">
        <f t="shared" si="2"/>
        <v>1</v>
      </c>
      <c r="K14" s="1" t="str">
        <f t="shared" si="3"/>
        <v>HHH  1</v>
      </c>
      <c r="M14">
        <v>5</v>
      </c>
      <c r="N14" s="35">
        <f t="shared" ref="N14:N18" si="9">+IF(ISNA(VLOOKUP(N$3&amp;"  "&amp;$M14,$A$3:$I$110,2,0)),"",VLOOKUP(N$3&amp;"  "&amp;$M14,$A$3:$I$110,2,0))</f>
        <v>27</v>
      </c>
      <c r="O14" s="35">
        <f t="shared" si="7"/>
        <v>14</v>
      </c>
      <c r="P14" s="35">
        <f t="shared" si="7"/>
        <v>47</v>
      </c>
      <c r="Q14" s="35" t="str">
        <f t="shared" si="7"/>
        <v/>
      </c>
      <c r="R14" s="35" t="str">
        <f t="shared" si="7"/>
        <v/>
      </c>
      <c r="S14" s="35" t="str">
        <f t="shared" si="7"/>
        <v/>
      </c>
      <c r="T14" s="35" t="str">
        <f t="shared" si="7"/>
        <v/>
      </c>
      <c r="U14" s="35">
        <f t="shared" si="7"/>
        <v>45</v>
      </c>
      <c r="V14" s="35" t="str">
        <f t="shared" si="7"/>
        <v/>
      </c>
      <c r="W14" s="35">
        <f t="shared" si="7"/>
        <v>43</v>
      </c>
      <c r="X14" s="35" t="str">
        <f t="shared" si="7"/>
        <v/>
      </c>
      <c r="Y14" s="35" t="str">
        <f t="shared" si="7"/>
        <v/>
      </c>
      <c r="Z14" s="35" t="str">
        <f t="shared" si="7"/>
        <v/>
      </c>
      <c r="AA14" s="35" t="str">
        <f t="shared" si="7"/>
        <v/>
      </c>
      <c r="AB14" s="35" t="str">
        <f t="shared" si="7"/>
        <v/>
      </c>
      <c r="AC14" s="35" t="str">
        <f t="shared" si="7"/>
        <v/>
      </c>
      <c r="AD14" s="35" t="str">
        <f t="shared" si="7"/>
        <v/>
      </c>
      <c r="AE14" s="35" t="str">
        <f t="shared" si="8"/>
        <v/>
      </c>
      <c r="AF14" s="35" t="str">
        <f t="shared" si="8"/>
        <v/>
      </c>
      <c r="AG14" s="35" t="str">
        <f t="shared" si="8"/>
        <v/>
      </c>
      <c r="AH14" s="35" t="str">
        <f t="shared" si="8"/>
        <v/>
      </c>
      <c r="AI14" s="35" t="str">
        <f t="shared" si="8"/>
        <v/>
      </c>
      <c r="AJ14" s="35" t="str">
        <f t="shared" si="8"/>
        <v/>
      </c>
      <c r="AK14" s="35" t="str">
        <f t="shared" si="8"/>
        <v/>
      </c>
      <c r="AL14" s="35" t="str">
        <f t="shared" si="8"/>
        <v/>
      </c>
      <c r="AM14" s="35" t="str">
        <f t="shared" si="8"/>
        <v/>
      </c>
    </row>
    <row r="15" spans="1:39" x14ac:dyDescent="0.3">
      <c r="A15" t="str">
        <f t="shared" si="1"/>
        <v>B&amp;H  4</v>
      </c>
      <c r="B15" s="3">
        <f t="shared" si="5"/>
        <v>12</v>
      </c>
      <c r="C15" s="3">
        <v>176</v>
      </c>
      <c r="D15" s="27" t="s">
        <v>1199</v>
      </c>
      <c r="E15" s="1" t="str">
        <f>+VLOOKUP($C15,MasterData!$B$4:$K$1003,2,"false")</f>
        <v>Rory</v>
      </c>
      <c r="F15" s="1" t="str">
        <f>+VLOOKUP($C15,MasterData!$B$4:$K$1003,3,"false")</f>
        <v>Monti</v>
      </c>
      <c r="G15" s="1" t="str">
        <f>+VLOOKUP($C15,MasterData!$B$4:$K$1003,4,"false")</f>
        <v>B&amp;H</v>
      </c>
      <c r="H15" s="1" t="str">
        <f>+VLOOKUP($C15,MasterData!$B$4:$K$1003,5,"false")</f>
        <v>U15</v>
      </c>
      <c r="I15" s="3" t="str">
        <f>+VLOOKUP($C15,MasterData!$B$4:$K$1003,6,"false")</f>
        <v>M</v>
      </c>
      <c r="J15" s="31" t="str">
        <f t="shared" si="2"/>
        <v>4</v>
      </c>
      <c r="K15" s="1" t="str">
        <f t="shared" si="3"/>
        <v>B&amp;H  4</v>
      </c>
      <c r="M15">
        <v>6</v>
      </c>
      <c r="N15" s="35">
        <f t="shared" si="9"/>
        <v>35</v>
      </c>
      <c r="O15" s="35">
        <f t="shared" si="7"/>
        <v>24</v>
      </c>
      <c r="P15" s="35">
        <f t="shared" si="7"/>
        <v>52</v>
      </c>
      <c r="Q15" s="35" t="str">
        <f t="shared" si="7"/>
        <v/>
      </c>
      <c r="R15" s="35" t="str">
        <f t="shared" si="7"/>
        <v/>
      </c>
      <c r="S15" s="35" t="str">
        <f t="shared" si="7"/>
        <v/>
      </c>
      <c r="T15" s="35" t="str">
        <f t="shared" si="7"/>
        <v/>
      </c>
      <c r="U15" s="35" t="str">
        <f t="shared" si="7"/>
        <v/>
      </c>
      <c r="V15" s="35" t="str">
        <f t="shared" si="7"/>
        <v/>
      </c>
      <c r="W15" s="35" t="str">
        <f t="shared" si="7"/>
        <v/>
      </c>
      <c r="X15" s="35" t="str">
        <f t="shared" si="7"/>
        <v/>
      </c>
      <c r="Y15" s="35" t="str">
        <f t="shared" si="7"/>
        <v/>
      </c>
      <c r="Z15" s="35" t="str">
        <f t="shared" si="7"/>
        <v/>
      </c>
      <c r="AA15" s="35" t="str">
        <f t="shared" si="7"/>
        <v/>
      </c>
      <c r="AB15" s="35" t="str">
        <f t="shared" si="7"/>
        <v/>
      </c>
      <c r="AC15" s="35" t="str">
        <f t="shared" si="7"/>
        <v/>
      </c>
      <c r="AD15" s="35" t="str">
        <f t="shared" si="7"/>
        <v/>
      </c>
      <c r="AE15" s="35" t="str">
        <f t="shared" si="8"/>
        <v/>
      </c>
      <c r="AF15" s="35" t="str">
        <f t="shared" si="8"/>
        <v/>
      </c>
      <c r="AG15" s="35" t="str">
        <f t="shared" si="8"/>
        <v/>
      </c>
      <c r="AH15" s="35" t="str">
        <f t="shared" si="8"/>
        <v/>
      </c>
      <c r="AI15" s="35" t="str">
        <f t="shared" si="8"/>
        <v/>
      </c>
      <c r="AJ15" s="35" t="str">
        <f t="shared" si="8"/>
        <v/>
      </c>
      <c r="AK15" s="35" t="str">
        <f t="shared" si="8"/>
        <v/>
      </c>
      <c r="AL15" s="35" t="str">
        <f t="shared" si="8"/>
        <v/>
      </c>
      <c r="AM15" s="35" t="str">
        <f t="shared" si="8"/>
        <v/>
      </c>
    </row>
    <row r="16" spans="1:39" x14ac:dyDescent="0.3">
      <c r="A16" t="str">
        <f t="shared" si="1"/>
        <v>CHI  1</v>
      </c>
      <c r="B16" s="3">
        <f t="shared" si="5"/>
        <v>13</v>
      </c>
      <c r="C16" s="3">
        <v>179</v>
      </c>
      <c r="D16" s="27" t="s">
        <v>1200</v>
      </c>
      <c r="E16" s="1" t="str">
        <f>+VLOOKUP($C16,MasterData!$B$4:$K$1003,2,"false")</f>
        <v>Joshua</v>
      </c>
      <c r="F16" s="1" t="str">
        <f>+VLOOKUP($C16,MasterData!$B$4:$K$1003,3,"false")</f>
        <v>Dunne</v>
      </c>
      <c r="G16" s="1" t="str">
        <f>+VLOOKUP($C16,MasterData!$B$4:$K$1003,4,"false")</f>
        <v>CHI</v>
      </c>
      <c r="H16" s="1" t="str">
        <f>+VLOOKUP($C16,MasterData!$B$4:$K$1003,5,"false")</f>
        <v>U15</v>
      </c>
      <c r="I16" s="3" t="str">
        <f>+VLOOKUP($C16,MasterData!$B$4:$K$1003,6,"false")</f>
        <v>M</v>
      </c>
      <c r="J16" s="31" t="str">
        <f t="shared" si="2"/>
        <v>1</v>
      </c>
      <c r="K16" s="1" t="str">
        <f t="shared" si="3"/>
        <v>CHI  1</v>
      </c>
      <c r="N16" s="35" t="str">
        <f t="shared" si="9"/>
        <v/>
      </c>
      <c r="O16" s="35" t="str">
        <f t="shared" si="7"/>
        <v/>
      </c>
      <c r="P16" s="35" t="str">
        <f t="shared" si="7"/>
        <v/>
      </c>
      <c r="Q16" s="35" t="str">
        <f t="shared" si="7"/>
        <v/>
      </c>
      <c r="R16" s="35" t="str">
        <f t="shared" si="7"/>
        <v/>
      </c>
      <c r="S16" s="35" t="str">
        <f t="shared" si="7"/>
        <v/>
      </c>
      <c r="T16" s="35" t="str">
        <f t="shared" si="7"/>
        <v/>
      </c>
      <c r="U16" s="35" t="str">
        <f t="shared" si="7"/>
        <v/>
      </c>
      <c r="V16" s="35" t="str">
        <f t="shared" si="7"/>
        <v/>
      </c>
      <c r="W16" s="35" t="str">
        <f t="shared" si="7"/>
        <v/>
      </c>
      <c r="X16" s="35" t="str">
        <f t="shared" si="7"/>
        <v/>
      </c>
      <c r="Y16" s="35" t="str">
        <f t="shared" si="7"/>
        <v/>
      </c>
      <c r="Z16" s="35" t="str">
        <f t="shared" si="7"/>
        <v/>
      </c>
      <c r="AA16" s="35" t="str">
        <f t="shared" si="7"/>
        <v/>
      </c>
      <c r="AB16" s="35" t="str">
        <f t="shared" si="7"/>
        <v/>
      </c>
      <c r="AC16" s="35" t="str">
        <f t="shared" si="7"/>
        <v/>
      </c>
      <c r="AD16" s="35" t="str">
        <f t="shared" si="7"/>
        <v/>
      </c>
      <c r="AE16" s="35" t="str">
        <f t="shared" si="8"/>
        <v/>
      </c>
      <c r="AF16" s="35" t="str">
        <f t="shared" si="8"/>
        <v/>
      </c>
      <c r="AG16" s="35" t="str">
        <f t="shared" si="8"/>
        <v/>
      </c>
      <c r="AH16" s="35" t="str">
        <f t="shared" si="8"/>
        <v/>
      </c>
      <c r="AI16" s="35" t="str">
        <f t="shared" si="8"/>
        <v/>
      </c>
      <c r="AJ16" s="35" t="str">
        <f t="shared" si="8"/>
        <v/>
      </c>
      <c r="AK16" s="35" t="str">
        <f t="shared" si="8"/>
        <v/>
      </c>
      <c r="AL16" s="35" t="str">
        <f t="shared" si="8"/>
        <v/>
      </c>
      <c r="AM16" s="35" t="str">
        <f t="shared" si="8"/>
        <v/>
      </c>
    </row>
    <row r="17" spans="1:39" x14ac:dyDescent="0.3">
      <c r="A17" t="str">
        <f t="shared" si="1"/>
        <v>B&amp;H  5</v>
      </c>
      <c r="B17" s="3">
        <f t="shared" si="5"/>
        <v>14</v>
      </c>
      <c r="C17" s="3">
        <v>143</v>
      </c>
      <c r="D17" s="27" t="s">
        <v>1201</v>
      </c>
      <c r="E17" s="1" t="str">
        <f>+VLOOKUP($C17,MasterData!$B$4:$K$1003,2,"false")</f>
        <v>Thomas</v>
      </c>
      <c r="F17" s="1" t="str">
        <f>+VLOOKUP($C17,MasterData!$B$4:$K$1003,3,"false")</f>
        <v>Barnett</v>
      </c>
      <c r="G17" s="1" t="str">
        <f>+VLOOKUP($C17,MasterData!$B$4:$K$1003,4,"false")</f>
        <v>B&amp;H</v>
      </c>
      <c r="H17" s="1" t="str">
        <f>+VLOOKUP($C17,MasterData!$B$4:$K$1003,5,"false")</f>
        <v>U15</v>
      </c>
      <c r="I17" s="3" t="str">
        <f>+VLOOKUP($C17,MasterData!$B$4:$K$1003,6,"false")</f>
        <v>M</v>
      </c>
      <c r="J17" s="31" t="str">
        <f t="shared" si="2"/>
        <v>5</v>
      </c>
      <c r="K17" s="1" t="str">
        <f t="shared" si="3"/>
        <v>B&amp;H  5</v>
      </c>
      <c r="N17" s="35" t="str">
        <f t="shared" si="9"/>
        <v/>
      </c>
      <c r="O17" s="35" t="str">
        <f t="shared" si="7"/>
        <v/>
      </c>
      <c r="P17" s="35" t="str">
        <f t="shared" si="7"/>
        <v/>
      </c>
      <c r="Q17" s="35" t="str">
        <f t="shared" si="7"/>
        <v/>
      </c>
      <c r="R17" s="35" t="str">
        <f t="shared" si="7"/>
        <v/>
      </c>
      <c r="S17" s="35" t="str">
        <f t="shared" si="7"/>
        <v/>
      </c>
      <c r="T17" s="35" t="str">
        <f t="shared" si="7"/>
        <v/>
      </c>
      <c r="U17" s="35" t="str">
        <f t="shared" si="7"/>
        <v/>
      </c>
      <c r="V17" s="35" t="str">
        <f t="shared" si="7"/>
        <v/>
      </c>
      <c r="W17" s="35" t="str">
        <f t="shared" si="7"/>
        <v/>
      </c>
      <c r="X17" s="35" t="str">
        <f t="shared" si="7"/>
        <v/>
      </c>
      <c r="Y17" s="35" t="str">
        <f t="shared" si="7"/>
        <v/>
      </c>
      <c r="Z17" s="35" t="str">
        <f t="shared" si="7"/>
        <v/>
      </c>
      <c r="AA17" s="35" t="str">
        <f t="shared" si="7"/>
        <v/>
      </c>
      <c r="AB17" s="35" t="str">
        <f t="shared" si="7"/>
        <v/>
      </c>
      <c r="AC17" s="35" t="str">
        <f t="shared" si="7"/>
        <v/>
      </c>
      <c r="AD17" s="35" t="str">
        <f t="shared" si="7"/>
        <v/>
      </c>
      <c r="AE17" s="35" t="str">
        <f t="shared" si="8"/>
        <v/>
      </c>
      <c r="AF17" s="35" t="str">
        <f t="shared" si="8"/>
        <v/>
      </c>
      <c r="AG17" s="35" t="str">
        <f t="shared" si="8"/>
        <v/>
      </c>
      <c r="AH17" s="35" t="str">
        <f t="shared" si="8"/>
        <v/>
      </c>
      <c r="AI17" s="35" t="str">
        <f t="shared" si="8"/>
        <v/>
      </c>
      <c r="AJ17" s="35" t="str">
        <f t="shared" si="8"/>
        <v/>
      </c>
      <c r="AK17" s="35" t="str">
        <f t="shared" si="8"/>
        <v/>
      </c>
      <c r="AL17" s="35" t="str">
        <f t="shared" si="8"/>
        <v/>
      </c>
      <c r="AM17" s="35" t="str">
        <f t="shared" si="8"/>
        <v/>
      </c>
    </row>
    <row r="18" spans="1:39" x14ac:dyDescent="0.3">
      <c r="A18" t="str">
        <f t="shared" si="1"/>
        <v>PHX  3</v>
      </c>
      <c r="B18" s="3">
        <f t="shared" si="5"/>
        <v>15</v>
      </c>
      <c r="C18" s="3">
        <v>160</v>
      </c>
      <c r="D18" s="27" t="s">
        <v>1112</v>
      </c>
      <c r="E18" s="1" t="str">
        <f>+VLOOKUP($C18,MasterData!$B$4:$K$1003,2,"false")</f>
        <v>Raphael</v>
      </c>
      <c r="F18" s="1" t="str">
        <f>+VLOOKUP($C18,MasterData!$B$4:$K$1003,3,"false")</f>
        <v>Reed</v>
      </c>
      <c r="G18" s="1" t="str">
        <f>+VLOOKUP($C18,MasterData!$B$4:$K$1003,4,"false")</f>
        <v>PHX</v>
      </c>
      <c r="H18" s="1" t="str">
        <f>+VLOOKUP($C18,MasterData!$B$4:$K$1003,5,"false")</f>
        <v>U15</v>
      </c>
      <c r="I18" s="3" t="str">
        <f>+VLOOKUP($C18,MasterData!$B$4:$K$1003,6,"false")</f>
        <v>M</v>
      </c>
      <c r="J18" s="31" t="str">
        <f t="shared" si="2"/>
        <v>3</v>
      </c>
      <c r="K18" s="1" t="str">
        <f t="shared" si="3"/>
        <v>PHX  3</v>
      </c>
      <c r="N18" s="35" t="str">
        <f t="shared" si="9"/>
        <v/>
      </c>
      <c r="O18" s="35" t="str">
        <f t="shared" si="7"/>
        <v/>
      </c>
      <c r="P18" s="35" t="str">
        <f t="shared" si="7"/>
        <v/>
      </c>
      <c r="Q18" s="35" t="str">
        <f t="shared" si="7"/>
        <v/>
      </c>
      <c r="R18" s="35" t="str">
        <f t="shared" si="7"/>
        <v/>
      </c>
      <c r="S18" s="35" t="str">
        <f t="shared" si="7"/>
        <v/>
      </c>
      <c r="T18" s="35" t="str">
        <f t="shared" si="7"/>
        <v/>
      </c>
      <c r="U18" s="35" t="str">
        <f t="shared" si="7"/>
        <v/>
      </c>
      <c r="V18" s="35" t="str">
        <f t="shared" si="7"/>
        <v/>
      </c>
      <c r="W18" s="35" t="str">
        <f t="shared" si="7"/>
        <v/>
      </c>
      <c r="X18" s="35" t="str">
        <f t="shared" si="7"/>
        <v/>
      </c>
      <c r="Y18" s="35" t="str">
        <f t="shared" si="7"/>
        <v/>
      </c>
      <c r="Z18" s="35" t="str">
        <f t="shared" si="7"/>
        <v/>
      </c>
      <c r="AA18" s="35" t="str">
        <f t="shared" si="7"/>
        <v/>
      </c>
      <c r="AB18" s="35" t="str">
        <f t="shared" si="7"/>
        <v/>
      </c>
      <c r="AC18" s="35" t="str">
        <f t="shared" si="7"/>
        <v/>
      </c>
      <c r="AD18" s="35" t="str">
        <f t="shared" si="7"/>
        <v/>
      </c>
      <c r="AE18" s="35" t="str">
        <f t="shared" si="8"/>
        <v/>
      </c>
      <c r="AF18" s="35" t="str">
        <f t="shared" si="8"/>
        <v/>
      </c>
      <c r="AG18" s="35" t="str">
        <f t="shared" si="8"/>
        <v/>
      </c>
      <c r="AH18" s="35" t="str">
        <f t="shared" si="8"/>
        <v/>
      </c>
      <c r="AI18" s="35" t="str">
        <f t="shared" si="8"/>
        <v/>
      </c>
      <c r="AJ18" s="35" t="str">
        <f t="shared" si="8"/>
        <v/>
      </c>
      <c r="AK18" s="35" t="str">
        <f t="shared" si="8"/>
        <v/>
      </c>
      <c r="AL18" s="35" t="str">
        <f t="shared" si="8"/>
        <v/>
      </c>
      <c r="AM18" s="35" t="str">
        <f t="shared" si="8"/>
        <v/>
      </c>
    </row>
    <row r="19" spans="1:39" x14ac:dyDescent="0.3">
      <c r="A19" t="str">
        <f t="shared" si="1"/>
        <v>EAS  1</v>
      </c>
      <c r="B19" s="3">
        <f t="shared" si="5"/>
        <v>16</v>
      </c>
      <c r="C19" s="3">
        <v>165</v>
      </c>
      <c r="D19" s="27" t="s">
        <v>1112</v>
      </c>
      <c r="E19" s="1" t="str">
        <f>+VLOOKUP($C19,MasterData!$B$4:$K$1003,2,"false")</f>
        <v>Ilya</v>
      </c>
      <c r="F19" s="1" t="str">
        <f>+VLOOKUP($C19,MasterData!$B$4:$K$1003,3,"false")</f>
        <v>Korchev</v>
      </c>
      <c r="G19" s="1" t="str">
        <f>+VLOOKUP($C19,MasterData!$B$4:$K$1003,4,"false")</f>
        <v>EAS</v>
      </c>
      <c r="H19" s="1" t="str">
        <f>+VLOOKUP($C19,MasterData!$B$4:$K$1003,5,"false")</f>
        <v>U15</v>
      </c>
      <c r="I19" s="3" t="str">
        <f>+VLOOKUP($C19,MasterData!$B$4:$K$1003,6,"false")</f>
        <v>M</v>
      </c>
      <c r="J19" s="31" t="str">
        <f t="shared" si="2"/>
        <v>1</v>
      </c>
      <c r="K19" s="1" t="str">
        <f t="shared" si="3"/>
        <v>EAS  1</v>
      </c>
      <c r="M19" s="12" t="s">
        <v>565</v>
      </c>
      <c r="N19" s="36">
        <f>IF(N15="",1000,SUM(N13:N15))</f>
        <v>85</v>
      </c>
      <c r="O19" s="36">
        <f t="shared" ref="O19:AM19" si="10">IF(O15="",1000,SUM(O13:O15))</f>
        <v>50</v>
      </c>
      <c r="P19" s="36">
        <f t="shared" si="10"/>
        <v>128</v>
      </c>
      <c r="Q19" s="36">
        <f t="shared" si="10"/>
        <v>1000</v>
      </c>
      <c r="R19" s="36">
        <f t="shared" si="10"/>
        <v>1000</v>
      </c>
      <c r="S19" s="36">
        <f t="shared" si="10"/>
        <v>1000</v>
      </c>
      <c r="T19" s="36">
        <f t="shared" si="10"/>
        <v>1000</v>
      </c>
      <c r="U19" s="36">
        <f t="shared" si="10"/>
        <v>1000</v>
      </c>
      <c r="V19" s="36">
        <f t="shared" si="10"/>
        <v>1000</v>
      </c>
      <c r="W19" s="36">
        <f t="shared" si="10"/>
        <v>1000</v>
      </c>
      <c r="X19" s="36">
        <f t="shared" si="10"/>
        <v>1000</v>
      </c>
      <c r="Y19" s="36">
        <f t="shared" si="10"/>
        <v>1000</v>
      </c>
      <c r="Z19" s="36">
        <f t="shared" si="10"/>
        <v>1000</v>
      </c>
      <c r="AA19" s="36">
        <f t="shared" si="10"/>
        <v>1000</v>
      </c>
      <c r="AB19" s="36">
        <f t="shared" si="10"/>
        <v>1000</v>
      </c>
      <c r="AC19" s="36">
        <f t="shared" si="10"/>
        <v>1000</v>
      </c>
      <c r="AD19" s="36">
        <f t="shared" si="10"/>
        <v>1000</v>
      </c>
      <c r="AE19" s="36">
        <f t="shared" si="10"/>
        <v>1000</v>
      </c>
      <c r="AF19" s="36">
        <f t="shared" si="10"/>
        <v>1000</v>
      </c>
      <c r="AG19" s="36">
        <f t="shared" si="10"/>
        <v>1000</v>
      </c>
      <c r="AH19" s="36">
        <f t="shared" si="10"/>
        <v>1000</v>
      </c>
      <c r="AI19" s="36">
        <f t="shared" si="10"/>
        <v>1000</v>
      </c>
      <c r="AJ19" s="36">
        <f t="shared" si="10"/>
        <v>1000</v>
      </c>
      <c r="AK19" s="36">
        <f t="shared" si="10"/>
        <v>1000</v>
      </c>
      <c r="AL19" s="36">
        <f t="shared" si="10"/>
        <v>1000</v>
      </c>
      <c r="AM19" s="36">
        <f t="shared" si="10"/>
        <v>1000</v>
      </c>
    </row>
    <row r="20" spans="1:39" x14ac:dyDescent="0.3">
      <c r="A20" t="str">
        <f t="shared" si="1"/>
        <v>CHI  2</v>
      </c>
      <c r="B20" s="3">
        <f t="shared" si="5"/>
        <v>17</v>
      </c>
      <c r="C20" s="3">
        <v>170</v>
      </c>
      <c r="D20" s="27" t="s">
        <v>1202</v>
      </c>
      <c r="E20" s="1" t="str">
        <f>+VLOOKUP($C20,MasterData!$B$4:$K$1003,2,"false")</f>
        <v>Ben</v>
      </c>
      <c r="F20" s="1" t="str">
        <f>+VLOOKUP($C20,MasterData!$B$4:$K$1003,3,"false")</f>
        <v>Ward</v>
      </c>
      <c r="G20" s="1" t="str">
        <f>+VLOOKUP($C20,MasterData!$B$4:$K$1003,4,"false")</f>
        <v>CHI</v>
      </c>
      <c r="H20" s="1" t="str">
        <f>+VLOOKUP($C20,MasterData!$B$4:$K$1003,5,"false")</f>
        <v>U15</v>
      </c>
      <c r="I20" s="3" t="str">
        <f>+VLOOKUP($C20,MasterData!$B$4:$K$1003,6,"false")</f>
        <v>M</v>
      </c>
      <c r="J20" s="31" t="str">
        <f t="shared" si="2"/>
        <v>2</v>
      </c>
      <c r="K20" s="1" t="str">
        <f t="shared" si="3"/>
        <v>CHI  2</v>
      </c>
      <c r="M20" s="12" t="s">
        <v>212</v>
      </c>
      <c r="N20" s="37">
        <f>RANK(N19,($N$10:$AM$10,$N$19:$AM$19,$N$28:$AM$28, $N$37:$AM$37),1)</f>
        <v>9</v>
      </c>
      <c r="O20" s="37">
        <f>RANK(O19,($N$10:$AM$10,$N$19:$AM$19,$N$28:$AM$28, $N$37:$AM$37),1)</f>
        <v>5</v>
      </c>
      <c r="P20" s="37">
        <f>RANK(P19,($N$10:$AM$10,$N$19:$AM$19,$N$28:$AM$28, $N$37:$AM$37),1)</f>
        <v>14</v>
      </c>
      <c r="Q20" s="37">
        <f>RANK(Q19,($N$10:$AM$10,$N$19:$AM$19,$N$28:$AM$28, $N$37:$AM$37),1)</f>
        <v>16</v>
      </c>
      <c r="R20" s="37">
        <f>RANK(R19,($N$10:$AM$10,$N$19:$AM$19,$N$28:$AM$28, $N$37:$AM$37),1)</f>
        <v>16</v>
      </c>
      <c r="S20" s="37">
        <f>RANK(S19,($N$10:$AM$10,$N$19:$AM$19,$N$28:$AM$28, $N$37:$AM$37),1)</f>
        <v>16</v>
      </c>
      <c r="T20" s="37">
        <f>RANK(T19,($N$10:$AM$10,$N$19:$AM$19,$N$28:$AM$28, $N$37:$AM$37),1)</f>
        <v>16</v>
      </c>
      <c r="U20" s="37">
        <f>RANK(U19,($N$10:$AM$10,$N$19:$AM$19,$N$28:$AM$28, $N$37:$AM$37),1)</f>
        <v>16</v>
      </c>
      <c r="V20" s="37">
        <f>RANK(V19,($N$10:$AM$10,$N$19:$AM$19,$N$28:$AM$28, $N$37:$AM$37),1)</f>
        <v>16</v>
      </c>
      <c r="W20" s="37">
        <f>RANK(W19,($N$10:$AM$10,$N$19:$AM$19,$N$28:$AM$28, $N$37:$AM$37),1)</f>
        <v>16</v>
      </c>
      <c r="X20" s="37">
        <f>RANK(X19,($N$10:$AM$10,$N$19:$AM$19,$N$28:$AM$28, $N$37:$AM$37),1)</f>
        <v>16</v>
      </c>
      <c r="Y20" s="37">
        <f>RANK(Y19,($N$10:$AM$10,$N$19:$AM$19,$N$28:$AM$28, $N$37:$AM$37),1)</f>
        <v>16</v>
      </c>
      <c r="Z20" s="37">
        <f>RANK(Z19,($N$10:$AM$10,$N$19:$AM$19,$N$28:$AM$28, $N$37:$AM$37),1)</f>
        <v>16</v>
      </c>
      <c r="AA20" s="37">
        <f>RANK(AA19,($N$10:$AM$10,$N$19:$AM$19,$N$28:$AM$28, $N$37:$AM$37),1)</f>
        <v>16</v>
      </c>
      <c r="AB20" s="37">
        <f>RANK(AB19,($N$10:$AM$10,$N$19:$AM$19,$N$28:$AM$28, $N$37:$AM$37),1)</f>
        <v>16</v>
      </c>
      <c r="AC20" s="37">
        <f>RANK(AC19,($N$10:$AM$10,$N$19:$AM$19,$N$28:$AM$28, $N$37:$AM$37),1)</f>
        <v>16</v>
      </c>
      <c r="AD20" s="37">
        <f>RANK(AD19,($N$10:$AM$10,$N$19:$AM$19,$N$28:$AM$28, $N$37:$AM$37),1)</f>
        <v>16</v>
      </c>
      <c r="AE20" s="37">
        <f>RANK(AE19,($N$10:$AM$10,$N$19:$AM$19,$N$28:$AM$28, $N$37:$AM$37),1)</f>
        <v>16</v>
      </c>
      <c r="AF20" s="37">
        <f>RANK(AF19,($N$10:$AM$10,$N$19:$AM$19,$N$28:$AM$28, $N$37:$AM$37),1)</f>
        <v>16</v>
      </c>
      <c r="AG20" s="37">
        <f>RANK(AG19,($N$10:$AM$10,$N$19:$AM$19,$N$28:$AM$28, $N$37:$AM$37),1)</f>
        <v>16</v>
      </c>
      <c r="AH20" s="37">
        <f>RANK(AH19,($N$10:$AM$10,$N$19:$AM$19,$N$28:$AM$28, $N$37:$AM$37),1)</f>
        <v>16</v>
      </c>
      <c r="AI20" s="37">
        <f>RANK(AI19,($N$10:$AM$10,$N$19:$AM$19,$N$28:$AM$28, $N$37:$AM$37),1)</f>
        <v>16</v>
      </c>
      <c r="AJ20" s="37">
        <f>RANK(AJ19,($N$10:$AM$10,$N$19:$AM$19,$N$28:$AM$28, $N$37:$AM$37),1)</f>
        <v>16</v>
      </c>
      <c r="AK20" s="37">
        <f>RANK(AK19,($N$10:$AM$10,$N$19:$AM$19,$N$28:$AM$28, $N$37:$AM$37),1)</f>
        <v>16</v>
      </c>
      <c r="AL20" s="37">
        <f>RANK(AL19,($N$10:$AM$10,$N$19:$AM$19,$N$28:$AM$28, $N$37:$AM$37),1)</f>
        <v>16</v>
      </c>
      <c r="AM20" s="37">
        <f>RANK(AM19,($N$10:$AM$10,$N$19:$AM$19,$N$28:$AM$28, $N$37:$AM$37),1)</f>
        <v>16</v>
      </c>
    </row>
    <row r="21" spans="1:39" x14ac:dyDescent="0.3">
      <c r="A21" t="str">
        <f t="shared" si="1"/>
        <v>HHH  2</v>
      </c>
      <c r="B21" s="3">
        <f t="shared" si="5"/>
        <v>18</v>
      </c>
      <c r="C21" s="3">
        <v>162</v>
      </c>
      <c r="D21" s="27" t="s">
        <v>1203</v>
      </c>
      <c r="E21" s="1" t="str">
        <f>+VLOOKUP($C21,MasterData!$B$4:$K$1003,2,"false")</f>
        <v>Arun</v>
      </c>
      <c r="F21" s="1" t="str">
        <f>+VLOOKUP($C21,MasterData!$B$4:$K$1003,3,"false")</f>
        <v>Khursheed</v>
      </c>
      <c r="G21" s="1" t="str">
        <f>+VLOOKUP($C21,MasterData!$B$4:$K$1003,4,"false")</f>
        <v>HHH</v>
      </c>
      <c r="H21" s="1" t="str">
        <f>+VLOOKUP($C21,MasterData!$B$4:$K$1003,5,"false")</f>
        <v>U15</v>
      </c>
      <c r="I21" s="3" t="str">
        <f>+VLOOKUP($C21,MasterData!$B$4:$K$1003,6,"false")</f>
        <v>M</v>
      </c>
      <c r="J21" s="31" t="str">
        <f t="shared" ref="J21:J46" si="11">TEXT(SUMPRODUCT(--(G21=$G$4:$G$598),--(B21&gt;$B$4:$B$598))+1,0)</f>
        <v>2</v>
      </c>
      <c r="K21" s="1" t="str">
        <f t="shared" ref="K21:K46" si="12">+G21&amp;"  "&amp;J21</f>
        <v>HHH  2</v>
      </c>
    </row>
    <row r="22" spans="1:39" x14ac:dyDescent="0.3">
      <c r="A22" t="str">
        <f t="shared" si="1"/>
        <v>HHH  3</v>
      </c>
      <c r="B22" s="3">
        <f t="shared" si="5"/>
        <v>19</v>
      </c>
      <c r="C22" s="3">
        <v>187</v>
      </c>
      <c r="D22" s="27" t="s">
        <v>1204</v>
      </c>
      <c r="E22" s="1" t="str">
        <f>+VLOOKUP($C22,MasterData!$B$4:$K$1003,2,"false")</f>
        <v>Jonathan</v>
      </c>
      <c r="F22" s="1" t="str">
        <f>+VLOOKUP($C22,MasterData!$B$4:$K$1003,3,"false")</f>
        <v>Beckett</v>
      </c>
      <c r="G22" s="1" t="str">
        <f>+VLOOKUP($C22,MasterData!$B$4:$K$1003,4,"false")</f>
        <v>HHH</v>
      </c>
      <c r="H22" s="1" t="str">
        <f>+VLOOKUP($C22,MasterData!$B$4:$K$1003,5,"false")</f>
        <v>U15</v>
      </c>
      <c r="I22" s="3" t="str">
        <f>+VLOOKUP($C22,MasterData!$B$4:$K$1003,6,"false")</f>
        <v>M</v>
      </c>
      <c r="J22" s="31" t="str">
        <f t="shared" si="11"/>
        <v>3</v>
      </c>
      <c r="K22" s="1" t="str">
        <f t="shared" si="12"/>
        <v>HHH  3</v>
      </c>
      <c r="M22">
        <v>7</v>
      </c>
      <c r="N22" s="35">
        <f>+IF(ISNA(VLOOKUP(N$3&amp;"  "&amp;$M22,$A$3:$I$110,2,0)),"",VLOOKUP(N$3&amp;"  "&amp;$M22,$A$3:$I$110,2,0))</f>
        <v>37</v>
      </c>
      <c r="O22" s="35">
        <f t="shared" ref="O22:AM27" si="13">+IF(ISNA(VLOOKUP(O$3&amp;"  "&amp;$M22,$A$3:$I$110,2,0)),"",VLOOKUP(O$3&amp;"  "&amp;$M22,$A$3:$I$110,2,0))</f>
        <v>25</v>
      </c>
      <c r="P22" s="35" t="str">
        <f t="shared" si="13"/>
        <v/>
      </c>
      <c r="Q22" s="35" t="str">
        <f t="shared" si="13"/>
        <v/>
      </c>
      <c r="R22" s="35" t="str">
        <f t="shared" si="13"/>
        <v/>
      </c>
      <c r="S22" s="35" t="str">
        <f t="shared" si="13"/>
        <v/>
      </c>
      <c r="T22" s="35" t="str">
        <f t="shared" si="13"/>
        <v/>
      </c>
      <c r="U22" s="35" t="str">
        <f t="shared" si="13"/>
        <v/>
      </c>
      <c r="V22" s="35" t="str">
        <f t="shared" si="13"/>
        <v/>
      </c>
      <c r="W22" s="35" t="str">
        <f t="shared" si="13"/>
        <v/>
      </c>
      <c r="X22" s="35" t="str">
        <f t="shared" si="13"/>
        <v/>
      </c>
      <c r="Y22" s="35" t="str">
        <f t="shared" si="13"/>
        <v/>
      </c>
      <c r="Z22" s="35" t="str">
        <f t="shared" si="13"/>
        <v/>
      </c>
      <c r="AA22" s="35" t="str">
        <f t="shared" si="13"/>
        <v/>
      </c>
      <c r="AB22" s="35" t="str">
        <f t="shared" si="13"/>
        <v/>
      </c>
      <c r="AC22" s="35" t="str">
        <f t="shared" si="13"/>
        <v/>
      </c>
      <c r="AD22" s="35" t="str">
        <f t="shared" si="13"/>
        <v/>
      </c>
      <c r="AE22" s="35" t="str">
        <f t="shared" si="13"/>
        <v/>
      </c>
      <c r="AF22" s="35" t="str">
        <f t="shared" si="13"/>
        <v/>
      </c>
      <c r="AG22" s="35" t="str">
        <f t="shared" si="13"/>
        <v/>
      </c>
      <c r="AH22" s="35" t="str">
        <f t="shared" si="13"/>
        <v/>
      </c>
      <c r="AI22" s="35" t="str">
        <f t="shared" si="13"/>
        <v/>
      </c>
      <c r="AJ22" s="35" t="str">
        <f t="shared" si="13"/>
        <v/>
      </c>
      <c r="AK22" s="35" t="str">
        <f t="shared" si="13"/>
        <v/>
      </c>
      <c r="AL22" s="35" t="str">
        <f t="shared" si="13"/>
        <v/>
      </c>
      <c r="AM22" s="35" t="str">
        <f t="shared" si="13"/>
        <v/>
      </c>
    </row>
    <row r="23" spans="1:39" x14ac:dyDescent="0.3">
      <c r="A23" t="str">
        <f t="shared" si="1"/>
        <v>CRA  3</v>
      </c>
      <c r="B23" s="3">
        <f t="shared" si="5"/>
        <v>20</v>
      </c>
      <c r="C23" s="3">
        <v>184</v>
      </c>
      <c r="D23" s="27" t="s">
        <v>1205</v>
      </c>
      <c r="E23" s="1" t="str">
        <f>+VLOOKUP($C23,MasterData!$B$4:$K$1003,2,"false")</f>
        <v>Toby</v>
      </c>
      <c r="F23" s="1" t="str">
        <f>+VLOOKUP($C23,MasterData!$B$4:$K$1003,3,"false")</f>
        <v>Jenkins</v>
      </c>
      <c r="G23" s="1" t="str">
        <f>+VLOOKUP($C23,MasterData!$B$4:$K$1003,4,"false")</f>
        <v>CRA</v>
      </c>
      <c r="H23" s="1" t="str">
        <f>+VLOOKUP($C23,MasterData!$B$4:$K$1003,5,"false")</f>
        <v>U15</v>
      </c>
      <c r="I23" s="3" t="str">
        <f>+VLOOKUP($C23,MasterData!$B$4:$K$1003,6,"false")</f>
        <v>M</v>
      </c>
      <c r="J23" s="31" t="str">
        <f t="shared" si="11"/>
        <v>3</v>
      </c>
      <c r="K23" s="1" t="str">
        <f t="shared" si="12"/>
        <v>CRA  3</v>
      </c>
      <c r="M23">
        <v>8</v>
      </c>
      <c r="N23" s="35">
        <f t="shared" ref="N23:AC27" si="14">+IF(ISNA(VLOOKUP(N$3&amp;"  "&amp;$M23,$A$3:$I$110,2,0)),"",VLOOKUP(N$3&amp;"  "&amp;$M23,$A$3:$I$110,2,0))</f>
        <v>48</v>
      </c>
      <c r="O23" s="35">
        <f t="shared" si="14"/>
        <v>26</v>
      </c>
      <c r="P23" s="35" t="str">
        <f t="shared" si="14"/>
        <v/>
      </c>
      <c r="Q23" s="35" t="str">
        <f t="shared" si="14"/>
        <v/>
      </c>
      <c r="R23" s="35" t="str">
        <f t="shared" si="14"/>
        <v/>
      </c>
      <c r="S23" s="35" t="str">
        <f t="shared" si="14"/>
        <v/>
      </c>
      <c r="T23" s="35" t="str">
        <f t="shared" si="14"/>
        <v/>
      </c>
      <c r="U23" s="35" t="str">
        <f t="shared" si="14"/>
        <v/>
      </c>
      <c r="V23" s="35" t="str">
        <f t="shared" si="14"/>
        <v/>
      </c>
      <c r="W23" s="35" t="str">
        <f t="shared" si="14"/>
        <v/>
      </c>
      <c r="X23" s="35" t="str">
        <f t="shared" si="14"/>
        <v/>
      </c>
      <c r="Y23" s="35" t="str">
        <f t="shared" si="14"/>
        <v/>
      </c>
      <c r="Z23" s="35" t="str">
        <f t="shared" si="14"/>
        <v/>
      </c>
      <c r="AA23" s="35" t="str">
        <f t="shared" si="14"/>
        <v/>
      </c>
      <c r="AB23" s="35" t="str">
        <f t="shared" si="14"/>
        <v/>
      </c>
      <c r="AC23" s="35" t="str">
        <f t="shared" si="14"/>
        <v/>
      </c>
      <c r="AD23" s="35" t="str">
        <f t="shared" si="13"/>
        <v/>
      </c>
      <c r="AE23" s="35" t="str">
        <f t="shared" si="13"/>
        <v/>
      </c>
      <c r="AF23" s="35" t="str">
        <f t="shared" si="13"/>
        <v/>
      </c>
      <c r="AG23" s="35" t="str">
        <f t="shared" si="13"/>
        <v/>
      </c>
      <c r="AH23" s="35" t="str">
        <f t="shared" si="13"/>
        <v/>
      </c>
      <c r="AI23" s="35" t="str">
        <f t="shared" si="13"/>
        <v/>
      </c>
      <c r="AJ23" s="35" t="str">
        <f t="shared" si="13"/>
        <v/>
      </c>
      <c r="AK23" s="35" t="str">
        <f t="shared" si="13"/>
        <v/>
      </c>
      <c r="AL23" s="35" t="str">
        <f t="shared" si="13"/>
        <v/>
      </c>
      <c r="AM23" s="35" t="str">
        <f t="shared" si="13"/>
        <v/>
      </c>
    </row>
    <row r="24" spans="1:39" x14ac:dyDescent="0.3">
      <c r="A24" t="str">
        <f t="shared" si="1"/>
        <v>LEW  1</v>
      </c>
      <c r="B24" s="3">
        <f t="shared" si="5"/>
        <v>21</v>
      </c>
      <c r="C24" s="3">
        <v>180</v>
      </c>
      <c r="D24" s="27" t="s">
        <v>1153</v>
      </c>
      <c r="E24" s="1" t="str">
        <f>+VLOOKUP($C24,MasterData!$B$4:$K$1003,2,"false")</f>
        <v>Harvey</v>
      </c>
      <c r="F24" s="1" t="str">
        <f>+VLOOKUP($C24,MasterData!$B$4:$K$1003,3,"false")</f>
        <v>Perry</v>
      </c>
      <c r="G24" s="1" t="str">
        <f>+VLOOKUP($C24,MasterData!$B$4:$K$1003,4,"false")</f>
        <v>LEW</v>
      </c>
      <c r="H24" s="1" t="str">
        <f>+VLOOKUP($C24,MasterData!$B$4:$K$1003,5,"false")</f>
        <v>U15</v>
      </c>
      <c r="I24" s="3" t="str">
        <f>+VLOOKUP($C24,MasterData!$B$4:$K$1003,6,"false")</f>
        <v>M</v>
      </c>
      <c r="J24" s="31" t="str">
        <f t="shared" si="11"/>
        <v>1</v>
      </c>
      <c r="K24" s="1" t="str">
        <f t="shared" si="12"/>
        <v>LEW  1</v>
      </c>
      <c r="M24">
        <v>9</v>
      </c>
      <c r="N24" s="35" t="str">
        <f t="shared" si="14"/>
        <v/>
      </c>
      <c r="O24" s="35">
        <f t="shared" si="13"/>
        <v>32</v>
      </c>
      <c r="P24" s="35" t="str">
        <f t="shared" si="13"/>
        <v/>
      </c>
      <c r="Q24" s="35" t="str">
        <f t="shared" si="13"/>
        <v/>
      </c>
      <c r="R24" s="35" t="str">
        <f t="shared" si="13"/>
        <v/>
      </c>
      <c r="S24" s="35" t="str">
        <f t="shared" si="13"/>
        <v/>
      </c>
      <c r="T24" s="35" t="str">
        <f t="shared" si="13"/>
        <v/>
      </c>
      <c r="U24" s="35" t="str">
        <f t="shared" si="13"/>
        <v/>
      </c>
      <c r="V24" s="35" t="str">
        <f t="shared" si="13"/>
        <v/>
      </c>
      <c r="W24" s="35" t="str">
        <f t="shared" si="13"/>
        <v/>
      </c>
      <c r="X24" s="35" t="str">
        <f t="shared" si="13"/>
        <v/>
      </c>
      <c r="Y24" s="35" t="str">
        <f t="shared" si="13"/>
        <v/>
      </c>
      <c r="Z24" s="35" t="str">
        <f t="shared" si="13"/>
        <v/>
      </c>
      <c r="AA24" s="35" t="str">
        <f t="shared" si="13"/>
        <v/>
      </c>
      <c r="AB24" s="35" t="str">
        <f t="shared" si="13"/>
        <v/>
      </c>
      <c r="AC24" s="35" t="str">
        <f t="shared" si="13"/>
        <v/>
      </c>
      <c r="AD24" s="35" t="str">
        <f t="shared" si="13"/>
        <v/>
      </c>
      <c r="AE24" s="35" t="str">
        <f t="shared" si="13"/>
        <v/>
      </c>
      <c r="AF24" s="35" t="str">
        <f t="shared" si="13"/>
        <v/>
      </c>
      <c r="AG24" s="35" t="str">
        <f t="shared" si="13"/>
        <v/>
      </c>
      <c r="AH24" s="35" t="str">
        <f t="shared" si="13"/>
        <v/>
      </c>
      <c r="AI24" s="35" t="str">
        <f t="shared" si="13"/>
        <v/>
      </c>
      <c r="AJ24" s="35" t="str">
        <f t="shared" si="13"/>
        <v/>
      </c>
      <c r="AK24" s="35" t="str">
        <f t="shared" si="13"/>
        <v/>
      </c>
      <c r="AL24" s="35" t="str">
        <f t="shared" si="13"/>
        <v/>
      </c>
      <c r="AM24" s="35" t="str">
        <f t="shared" si="13"/>
        <v/>
      </c>
    </row>
    <row r="25" spans="1:39" x14ac:dyDescent="0.3">
      <c r="A25" t="str">
        <f t="shared" si="1"/>
        <v>CHI  3</v>
      </c>
      <c r="B25" s="3">
        <f t="shared" si="5"/>
        <v>22</v>
      </c>
      <c r="C25" s="3">
        <v>193</v>
      </c>
      <c r="D25" s="27" t="s">
        <v>1206</v>
      </c>
      <c r="E25" s="1" t="str">
        <f>+VLOOKUP($C25,MasterData!$B$4:$K$1003,2,"false")</f>
        <v>Alessandro</v>
      </c>
      <c r="F25" s="1" t="str">
        <f>+VLOOKUP($C25,MasterData!$B$4:$K$1003,3,"false")</f>
        <v>Schmitt</v>
      </c>
      <c r="G25" s="1" t="str">
        <f>+VLOOKUP($C25,MasterData!$B$4:$K$1003,4,"false")</f>
        <v>CHI</v>
      </c>
      <c r="H25" s="1" t="str">
        <f>+VLOOKUP($C25,MasterData!$B$4:$K$1003,5,"false")</f>
        <v>U15</v>
      </c>
      <c r="I25" s="3" t="str">
        <f>+VLOOKUP($C25,MasterData!$B$4:$K$1003,6,"false")</f>
        <v>M</v>
      </c>
      <c r="J25" s="31" t="str">
        <f t="shared" si="11"/>
        <v>3</v>
      </c>
      <c r="K25" s="1" t="str">
        <f t="shared" si="12"/>
        <v>CHI  3</v>
      </c>
      <c r="N25" s="35" t="str">
        <f t="shared" si="14"/>
        <v/>
      </c>
      <c r="O25" s="35" t="str">
        <f t="shared" si="13"/>
        <v/>
      </c>
      <c r="P25" s="35" t="str">
        <f t="shared" si="13"/>
        <v/>
      </c>
      <c r="Q25" s="35" t="str">
        <f t="shared" si="13"/>
        <v/>
      </c>
      <c r="R25" s="35" t="str">
        <f t="shared" si="13"/>
        <v/>
      </c>
      <c r="S25" s="35" t="str">
        <f t="shared" si="13"/>
        <v/>
      </c>
      <c r="T25" s="35" t="str">
        <f t="shared" si="13"/>
        <v/>
      </c>
      <c r="U25" s="35" t="str">
        <f t="shared" si="13"/>
        <v/>
      </c>
      <c r="V25" s="35" t="str">
        <f t="shared" si="13"/>
        <v/>
      </c>
      <c r="W25" s="35" t="str">
        <f t="shared" si="13"/>
        <v/>
      </c>
      <c r="X25" s="35" t="str">
        <f t="shared" si="13"/>
        <v/>
      </c>
      <c r="Y25" s="35" t="str">
        <f t="shared" si="13"/>
        <v/>
      </c>
      <c r="Z25" s="35" t="str">
        <f t="shared" si="13"/>
        <v/>
      </c>
      <c r="AA25" s="35" t="str">
        <f t="shared" si="13"/>
        <v/>
      </c>
      <c r="AB25" s="35" t="str">
        <f t="shared" si="13"/>
        <v/>
      </c>
      <c r="AC25" s="35" t="str">
        <f t="shared" si="13"/>
        <v/>
      </c>
      <c r="AD25" s="35" t="str">
        <f t="shared" si="13"/>
        <v/>
      </c>
      <c r="AE25" s="35" t="str">
        <f t="shared" si="13"/>
        <v/>
      </c>
      <c r="AF25" s="35" t="str">
        <f t="shared" si="13"/>
        <v/>
      </c>
      <c r="AG25" s="35" t="str">
        <f t="shared" si="13"/>
        <v/>
      </c>
      <c r="AH25" s="35" t="str">
        <f t="shared" si="13"/>
        <v/>
      </c>
      <c r="AI25" s="35" t="str">
        <f t="shared" si="13"/>
        <v/>
      </c>
      <c r="AJ25" s="35" t="str">
        <f t="shared" si="13"/>
        <v/>
      </c>
      <c r="AK25" s="35" t="str">
        <f t="shared" si="13"/>
        <v/>
      </c>
      <c r="AL25" s="35" t="str">
        <f t="shared" si="13"/>
        <v/>
      </c>
      <c r="AM25" s="35" t="str">
        <f t="shared" si="13"/>
        <v/>
      </c>
    </row>
    <row r="26" spans="1:39" x14ac:dyDescent="0.3">
      <c r="A26" t="str">
        <f t="shared" si="1"/>
        <v>PHX  4</v>
      </c>
      <c r="B26" s="3">
        <f t="shared" si="5"/>
        <v>23</v>
      </c>
      <c r="C26" s="3">
        <v>161</v>
      </c>
      <c r="D26" s="27" t="s">
        <v>1160</v>
      </c>
      <c r="E26" s="1" t="str">
        <f>+VLOOKUP($C26,MasterData!$B$4:$K$1003,2,"false")</f>
        <v>Max</v>
      </c>
      <c r="F26" s="1" t="str">
        <f>+VLOOKUP($C26,MasterData!$B$4:$K$1003,3,"false")</f>
        <v>Simpson</v>
      </c>
      <c r="G26" s="1" t="str">
        <f>+VLOOKUP($C26,MasterData!$B$4:$K$1003,4,"false")</f>
        <v>PHX</v>
      </c>
      <c r="H26" s="1" t="str">
        <f>+VLOOKUP($C26,MasterData!$B$4:$K$1003,5,"false")</f>
        <v>U15</v>
      </c>
      <c r="I26" s="3" t="str">
        <f>+VLOOKUP($C26,MasterData!$B$4:$K$1003,6,"false")</f>
        <v>M</v>
      </c>
      <c r="J26" s="31" t="str">
        <f t="shared" si="11"/>
        <v>4</v>
      </c>
      <c r="K26" s="1" t="str">
        <f t="shared" si="12"/>
        <v>PHX  4</v>
      </c>
      <c r="N26" s="35" t="str">
        <f t="shared" si="14"/>
        <v/>
      </c>
      <c r="O26" s="35" t="str">
        <f t="shared" si="13"/>
        <v/>
      </c>
      <c r="P26" s="35" t="str">
        <f t="shared" si="13"/>
        <v/>
      </c>
      <c r="Q26" s="35" t="str">
        <f t="shared" si="13"/>
        <v/>
      </c>
      <c r="R26" s="35" t="str">
        <f t="shared" si="13"/>
        <v/>
      </c>
      <c r="S26" s="35" t="str">
        <f t="shared" si="13"/>
        <v/>
      </c>
      <c r="T26" s="35" t="str">
        <f t="shared" si="13"/>
        <v/>
      </c>
      <c r="U26" s="35" t="str">
        <f t="shared" si="13"/>
        <v/>
      </c>
      <c r="V26" s="35" t="str">
        <f t="shared" si="13"/>
        <v/>
      </c>
      <c r="W26" s="35" t="str">
        <f t="shared" si="13"/>
        <v/>
      </c>
      <c r="X26" s="35" t="str">
        <f t="shared" si="13"/>
        <v/>
      </c>
      <c r="Y26" s="35" t="str">
        <f t="shared" si="13"/>
        <v/>
      </c>
      <c r="Z26" s="35" t="str">
        <f t="shared" si="13"/>
        <v/>
      </c>
      <c r="AA26" s="35" t="str">
        <f t="shared" si="13"/>
        <v/>
      </c>
      <c r="AB26" s="35" t="str">
        <f t="shared" si="13"/>
        <v/>
      </c>
      <c r="AC26" s="35" t="str">
        <f t="shared" si="13"/>
        <v/>
      </c>
      <c r="AD26" s="35" t="str">
        <f t="shared" si="13"/>
        <v/>
      </c>
      <c r="AE26" s="35" t="str">
        <f t="shared" si="13"/>
        <v/>
      </c>
      <c r="AF26" s="35" t="str">
        <f t="shared" si="13"/>
        <v/>
      </c>
      <c r="AG26" s="35" t="str">
        <f t="shared" si="13"/>
        <v/>
      </c>
      <c r="AH26" s="35" t="str">
        <f t="shared" si="13"/>
        <v/>
      </c>
      <c r="AI26" s="35" t="str">
        <f t="shared" si="13"/>
        <v/>
      </c>
      <c r="AJ26" s="35" t="str">
        <f t="shared" si="13"/>
        <v/>
      </c>
      <c r="AK26" s="35" t="str">
        <f t="shared" si="13"/>
        <v/>
      </c>
      <c r="AL26" s="35" t="str">
        <f t="shared" si="13"/>
        <v/>
      </c>
      <c r="AM26" s="35" t="str">
        <f t="shared" si="13"/>
        <v/>
      </c>
    </row>
    <row r="27" spans="1:39" x14ac:dyDescent="0.3">
      <c r="A27" t="str">
        <f t="shared" si="1"/>
        <v>B&amp;H  6</v>
      </c>
      <c r="B27" s="3">
        <f t="shared" si="5"/>
        <v>24</v>
      </c>
      <c r="C27" s="3">
        <v>177</v>
      </c>
      <c r="D27" s="27" t="s">
        <v>1207</v>
      </c>
      <c r="E27" s="1" t="str">
        <f>+VLOOKUP($C27,MasterData!$B$4:$K$1003,2,"false")</f>
        <v>Freddie</v>
      </c>
      <c r="F27" s="1" t="str">
        <f>+VLOOKUP($C27,MasterData!$B$4:$K$1003,3,"false")</f>
        <v>Matthews</v>
      </c>
      <c r="G27" s="1" t="str">
        <f>+VLOOKUP($C27,MasterData!$B$4:$K$1003,4,"false")</f>
        <v>B&amp;H</v>
      </c>
      <c r="H27" s="1" t="str">
        <f>+VLOOKUP($C27,MasterData!$B$4:$K$1003,5,"false")</f>
        <v>U15</v>
      </c>
      <c r="I27" s="3" t="str">
        <f>+VLOOKUP($C27,MasterData!$B$4:$K$1003,6,"false")</f>
        <v>M</v>
      </c>
      <c r="J27" s="31" t="str">
        <f t="shared" si="11"/>
        <v>6</v>
      </c>
      <c r="K27" s="1" t="str">
        <f t="shared" si="12"/>
        <v>B&amp;H  6</v>
      </c>
      <c r="N27" s="35" t="str">
        <f t="shared" si="14"/>
        <v/>
      </c>
      <c r="O27" s="35" t="str">
        <f t="shared" si="13"/>
        <v/>
      </c>
      <c r="P27" s="35" t="str">
        <f t="shared" si="13"/>
        <v/>
      </c>
      <c r="Q27" s="35" t="str">
        <f t="shared" si="13"/>
        <v/>
      </c>
      <c r="R27" s="35" t="str">
        <f t="shared" si="13"/>
        <v/>
      </c>
      <c r="S27" s="35" t="str">
        <f t="shared" si="13"/>
        <v/>
      </c>
      <c r="T27" s="35" t="str">
        <f t="shared" si="13"/>
        <v/>
      </c>
      <c r="U27" s="35" t="str">
        <f t="shared" si="13"/>
        <v/>
      </c>
      <c r="V27" s="35" t="str">
        <f t="shared" si="13"/>
        <v/>
      </c>
      <c r="W27" s="35" t="str">
        <f t="shared" si="13"/>
        <v/>
      </c>
      <c r="X27" s="35" t="str">
        <f t="shared" si="13"/>
        <v/>
      </c>
      <c r="Y27" s="35" t="str">
        <f t="shared" si="13"/>
        <v/>
      </c>
      <c r="Z27" s="35" t="str">
        <f t="shared" si="13"/>
        <v/>
      </c>
      <c r="AA27" s="35" t="str">
        <f t="shared" si="13"/>
        <v/>
      </c>
      <c r="AB27" s="35" t="str">
        <f t="shared" si="13"/>
        <v/>
      </c>
      <c r="AC27" s="35" t="str">
        <f t="shared" si="13"/>
        <v/>
      </c>
      <c r="AD27" s="35" t="str">
        <f t="shared" si="13"/>
        <v/>
      </c>
      <c r="AE27" s="35" t="str">
        <f t="shared" si="13"/>
        <v/>
      </c>
      <c r="AF27" s="35" t="str">
        <f t="shared" si="13"/>
        <v/>
      </c>
      <c r="AG27" s="35" t="str">
        <f t="shared" si="13"/>
        <v/>
      </c>
      <c r="AH27" s="35" t="str">
        <f t="shared" si="13"/>
        <v/>
      </c>
      <c r="AI27" s="35" t="str">
        <f t="shared" si="13"/>
        <v/>
      </c>
      <c r="AJ27" s="35" t="str">
        <f t="shared" si="13"/>
        <v/>
      </c>
      <c r="AK27" s="35" t="str">
        <f t="shared" si="13"/>
        <v/>
      </c>
      <c r="AL27" s="35" t="str">
        <f t="shared" si="13"/>
        <v/>
      </c>
      <c r="AM27" s="35" t="str">
        <f t="shared" si="13"/>
        <v/>
      </c>
    </row>
    <row r="28" spans="1:39" x14ac:dyDescent="0.3">
      <c r="A28" t="str">
        <f t="shared" si="1"/>
        <v>B&amp;H  7</v>
      </c>
      <c r="B28" s="3">
        <f t="shared" si="5"/>
        <v>25</v>
      </c>
      <c r="C28" s="3">
        <v>153</v>
      </c>
      <c r="D28" s="27" t="s">
        <v>1208</v>
      </c>
      <c r="E28" s="1" t="str">
        <f>+VLOOKUP($C28,MasterData!$B$4:$K$1003,2,"false")</f>
        <v>Freddie-Ray</v>
      </c>
      <c r="F28" s="1" t="str">
        <f>+VLOOKUP($C28,MasterData!$B$4:$K$1003,3,"false")</f>
        <v>Vowles</v>
      </c>
      <c r="G28" s="1" t="str">
        <f>+VLOOKUP($C28,MasterData!$B$4:$K$1003,4,"false")</f>
        <v>B&amp;H</v>
      </c>
      <c r="H28" s="1" t="str">
        <f>+VLOOKUP($C28,MasterData!$B$4:$K$1003,5,"false")</f>
        <v>U15</v>
      </c>
      <c r="I28" s="3" t="str">
        <f>+VLOOKUP($C28,MasterData!$B$4:$K$1003,6,"false")</f>
        <v>M</v>
      </c>
      <c r="J28" s="31" t="str">
        <f t="shared" si="11"/>
        <v>7</v>
      </c>
      <c r="K28" s="1" t="str">
        <f t="shared" si="12"/>
        <v>B&amp;H  7</v>
      </c>
      <c r="M28" s="12" t="s">
        <v>565</v>
      </c>
      <c r="N28" s="36">
        <f>IF(N24="",1000,SUM(N22:N24))</f>
        <v>1000</v>
      </c>
      <c r="O28" s="36">
        <f t="shared" ref="O28:AM28" si="15">IF(O24="",1000,SUM(O22:O24))</f>
        <v>83</v>
      </c>
      <c r="P28" s="36">
        <f t="shared" si="15"/>
        <v>1000</v>
      </c>
      <c r="Q28" s="36">
        <f t="shared" si="15"/>
        <v>1000</v>
      </c>
      <c r="R28" s="36">
        <f t="shared" si="15"/>
        <v>1000</v>
      </c>
      <c r="S28" s="36">
        <f t="shared" si="15"/>
        <v>1000</v>
      </c>
      <c r="T28" s="36">
        <f t="shared" si="15"/>
        <v>1000</v>
      </c>
      <c r="U28" s="36">
        <f t="shared" si="15"/>
        <v>1000</v>
      </c>
      <c r="V28" s="36">
        <f t="shared" si="15"/>
        <v>1000</v>
      </c>
      <c r="W28" s="36">
        <f t="shared" si="15"/>
        <v>1000</v>
      </c>
      <c r="X28" s="36">
        <f t="shared" si="15"/>
        <v>1000</v>
      </c>
      <c r="Y28" s="36">
        <f t="shared" si="15"/>
        <v>1000</v>
      </c>
      <c r="Z28" s="36">
        <f t="shared" si="15"/>
        <v>1000</v>
      </c>
      <c r="AA28" s="36">
        <f t="shared" si="15"/>
        <v>1000</v>
      </c>
      <c r="AB28" s="36">
        <f t="shared" si="15"/>
        <v>1000</v>
      </c>
      <c r="AC28" s="36">
        <f t="shared" si="15"/>
        <v>1000</v>
      </c>
      <c r="AD28" s="36">
        <f t="shared" si="15"/>
        <v>1000</v>
      </c>
      <c r="AE28" s="36">
        <f t="shared" si="15"/>
        <v>1000</v>
      </c>
      <c r="AF28" s="36">
        <f t="shared" si="15"/>
        <v>1000</v>
      </c>
      <c r="AG28" s="36">
        <f t="shared" si="15"/>
        <v>1000</v>
      </c>
      <c r="AH28" s="36">
        <f t="shared" si="15"/>
        <v>1000</v>
      </c>
      <c r="AI28" s="36">
        <f t="shared" si="15"/>
        <v>1000</v>
      </c>
      <c r="AJ28" s="36">
        <f t="shared" si="15"/>
        <v>1000</v>
      </c>
      <c r="AK28" s="36">
        <f t="shared" si="15"/>
        <v>1000</v>
      </c>
      <c r="AL28" s="36">
        <f t="shared" si="15"/>
        <v>1000</v>
      </c>
      <c r="AM28" s="36">
        <f t="shared" si="15"/>
        <v>1000</v>
      </c>
    </row>
    <row r="29" spans="1:39" x14ac:dyDescent="0.3">
      <c r="A29" t="str">
        <f t="shared" si="1"/>
        <v>B&amp;H  8</v>
      </c>
      <c r="B29" s="3">
        <f t="shared" si="5"/>
        <v>26</v>
      </c>
      <c r="C29" s="3">
        <v>186</v>
      </c>
      <c r="D29" s="27" t="s">
        <v>1209</v>
      </c>
      <c r="E29" s="1" t="str">
        <f>+VLOOKUP($C29,MasterData!$B$4:$K$1003,2,"false")</f>
        <v>Llouis</v>
      </c>
      <c r="F29" s="1" t="str">
        <f>+VLOOKUP($C29,MasterData!$B$4:$K$1003,3,"false")</f>
        <v>Muir</v>
      </c>
      <c r="G29" s="1" t="str">
        <f>+VLOOKUP($C29,MasterData!$B$4:$K$1003,4,"false")</f>
        <v>B&amp;H</v>
      </c>
      <c r="H29" s="1" t="str">
        <f>+VLOOKUP($C29,MasterData!$B$4:$K$1003,5,"false")</f>
        <v>U15</v>
      </c>
      <c r="I29" s="3" t="str">
        <f>+VLOOKUP($C29,MasterData!$B$4:$K$1003,6,"false")</f>
        <v>M</v>
      </c>
      <c r="J29" s="31" t="str">
        <f t="shared" si="11"/>
        <v>8</v>
      </c>
      <c r="K29" s="1" t="str">
        <f t="shared" si="12"/>
        <v>B&amp;H  8</v>
      </c>
      <c r="M29" s="12" t="s">
        <v>212</v>
      </c>
      <c r="N29" s="37">
        <f>RANK(N28,($N$10:$AM$10,$N$19:$AM$19,$N$28:$AM$28, $N$37:$AM$37),1)</f>
        <v>16</v>
      </c>
      <c r="O29" s="37">
        <f>RANK(O28,($N$10:$AM$10,$N$19:$AM$19,$N$28:$AM$28, $N$37:$AM$37),1)</f>
        <v>8</v>
      </c>
      <c r="P29" s="37">
        <f>RANK(P28,($N$10:$AM$10,$N$19:$AM$19,$N$28:$AM$28, $N$37:$AM$37),1)</f>
        <v>16</v>
      </c>
      <c r="Q29" s="37">
        <f>RANK(Q28,($N$10:$AM$10,$N$19:$AM$19,$N$28:$AM$28, $N$37:$AM$37),1)</f>
        <v>16</v>
      </c>
      <c r="R29" s="37">
        <f>RANK(R28,($N$10:$AM$10,$N$19:$AM$19,$N$28:$AM$28, $N$37:$AM$37),1)</f>
        <v>16</v>
      </c>
      <c r="S29" s="37">
        <f>RANK(S28,($N$10:$AM$10,$N$19:$AM$19,$N$28:$AM$28, $N$37:$AM$37),1)</f>
        <v>16</v>
      </c>
      <c r="T29" s="37">
        <f>RANK(T28,($N$10:$AM$10,$N$19:$AM$19,$N$28:$AM$28, $N$37:$AM$37),1)</f>
        <v>16</v>
      </c>
      <c r="U29" s="37">
        <f>RANK(U28,($N$10:$AM$10,$N$19:$AM$19,$N$28:$AM$28, $N$37:$AM$37),1)</f>
        <v>16</v>
      </c>
      <c r="V29" s="37">
        <f>RANK(V28,($N$10:$AM$10,$N$19:$AM$19,$N$28:$AM$28, $N$37:$AM$37),1)</f>
        <v>16</v>
      </c>
      <c r="W29" s="37">
        <f>RANK(W28,($N$10:$AM$10,$N$19:$AM$19,$N$28:$AM$28, $N$37:$AM$37),1)</f>
        <v>16</v>
      </c>
      <c r="X29" s="37">
        <f>RANK(X28,($N$10:$AM$10,$N$19:$AM$19,$N$28:$AM$28, $N$37:$AM$37),1)</f>
        <v>16</v>
      </c>
      <c r="Y29" s="37">
        <f>RANK(Y28,($N$10:$AM$10,$N$19:$AM$19,$N$28:$AM$28, $N$37:$AM$37),1)</f>
        <v>16</v>
      </c>
      <c r="Z29" s="37">
        <f>RANK(Z28,($N$10:$AM$10,$N$19:$AM$19,$N$28:$AM$28, $N$37:$AM$37),1)</f>
        <v>16</v>
      </c>
      <c r="AA29" s="37">
        <f>RANK(AA28,($N$10:$AM$10,$N$19:$AM$19,$N$28:$AM$28, $N$37:$AM$37),1)</f>
        <v>16</v>
      </c>
      <c r="AB29" s="37">
        <f>RANK(AB28,($N$10:$AM$10,$N$19:$AM$19,$N$28:$AM$28, $N$37:$AM$37),1)</f>
        <v>16</v>
      </c>
      <c r="AC29" s="37">
        <f>RANK(AC28,($N$10:$AM$10,$N$19:$AM$19,$N$28:$AM$28, $N$37:$AM$37),1)</f>
        <v>16</v>
      </c>
      <c r="AD29" s="37">
        <f>RANK(AD28,($N$10:$AM$10,$N$19:$AM$19,$N$28:$AM$28, $N$37:$AM$37),1)</f>
        <v>16</v>
      </c>
      <c r="AE29" s="37">
        <f>RANK(AE28,($N$10:$AM$10,$N$19:$AM$19,$N$28:$AM$28, $N$37:$AM$37),1)</f>
        <v>16</v>
      </c>
      <c r="AF29" s="37">
        <f>RANK(AF28,($N$10:$AM$10,$N$19:$AM$19,$N$28:$AM$28, $N$37:$AM$37),1)</f>
        <v>16</v>
      </c>
      <c r="AG29" s="37">
        <f>RANK(AG28,($N$10:$AM$10,$N$19:$AM$19,$N$28:$AM$28, $N$37:$AM$37),1)</f>
        <v>16</v>
      </c>
      <c r="AH29" s="37">
        <f>RANK(AH28,($N$10:$AM$10,$N$19:$AM$19,$N$28:$AM$28, $N$37:$AM$37),1)</f>
        <v>16</v>
      </c>
      <c r="AI29" s="37">
        <f>RANK(AI28,($N$10:$AM$10,$N$19:$AM$19,$N$28:$AM$28, $N$37:$AM$37),1)</f>
        <v>16</v>
      </c>
      <c r="AJ29" s="37">
        <f>RANK(AJ28,($N$10:$AM$10,$N$19:$AM$19,$N$28:$AM$28, $N$37:$AM$37),1)</f>
        <v>16</v>
      </c>
      <c r="AK29" s="37">
        <f>RANK(AK28,($N$10:$AM$10,$N$19:$AM$19,$N$28:$AM$28, $N$37:$AM$37),1)</f>
        <v>16</v>
      </c>
      <c r="AL29" s="37">
        <f>RANK(AL28,($N$10:$AM$10,$N$19:$AM$19,$N$28:$AM$28, $N$37:$AM$37),1)</f>
        <v>16</v>
      </c>
      <c r="AM29" s="37">
        <f>RANK(AM28,($N$10:$AM$10,$N$19:$AM$19,$N$28:$AM$28, $N$37:$AM$37),1)</f>
        <v>16</v>
      </c>
    </row>
    <row r="30" spans="1:39" x14ac:dyDescent="0.3">
      <c r="A30" t="str">
        <f t="shared" si="1"/>
        <v>PHX  5</v>
      </c>
      <c r="B30" s="3">
        <f t="shared" si="5"/>
        <v>27</v>
      </c>
      <c r="C30" s="3">
        <v>167</v>
      </c>
      <c r="D30" s="27" t="s">
        <v>1119</v>
      </c>
      <c r="E30" s="1" t="str">
        <f>+VLOOKUP($C30,MasterData!$B$4:$K$1003,2,"false")</f>
        <v>Corbin</v>
      </c>
      <c r="F30" s="1" t="str">
        <f>+VLOOKUP($C30,MasterData!$B$4:$K$1003,3,"false")</f>
        <v>Bailey</v>
      </c>
      <c r="G30" s="1" t="str">
        <f>+VLOOKUP($C30,MasterData!$B$4:$K$1003,4,"false")</f>
        <v>PHX</v>
      </c>
      <c r="H30" s="1" t="str">
        <f>+VLOOKUP($C30,MasterData!$B$4:$K$1003,5,"false")</f>
        <v>U15</v>
      </c>
      <c r="I30" s="3" t="str">
        <f>+VLOOKUP($C30,MasterData!$B$4:$K$1003,6,"false")</f>
        <v>M</v>
      </c>
      <c r="J30" s="31" t="str">
        <f t="shared" si="11"/>
        <v>5</v>
      </c>
      <c r="K30" s="1" t="str">
        <f t="shared" si="12"/>
        <v>PHX  5</v>
      </c>
    </row>
    <row r="31" spans="1:39" x14ac:dyDescent="0.3">
      <c r="A31" t="str">
        <f t="shared" si="1"/>
        <v>EAS  2</v>
      </c>
      <c r="B31" s="3">
        <f t="shared" si="5"/>
        <v>28</v>
      </c>
      <c r="C31" s="3">
        <v>191</v>
      </c>
      <c r="D31" s="27" t="s">
        <v>1210</v>
      </c>
      <c r="E31" s="1" t="str">
        <f>+VLOOKUP($C31,MasterData!$B$4:$K$1003,2,"false")</f>
        <v>Kaleb</v>
      </c>
      <c r="F31" s="1" t="str">
        <f>+VLOOKUP($C31,MasterData!$B$4:$K$1003,3,"false")</f>
        <v>Berhane</v>
      </c>
      <c r="G31" s="1" t="str">
        <f>+VLOOKUP($C31,MasterData!$B$4:$K$1003,4,"false")</f>
        <v>EAS</v>
      </c>
      <c r="H31" s="1" t="str">
        <f>+VLOOKUP($C31,MasterData!$B$4:$K$1003,5,"false")</f>
        <v>U15</v>
      </c>
      <c r="I31" s="3" t="str">
        <f>+VLOOKUP($C31,MasterData!$B$4:$K$1003,6,"false")</f>
        <v>M</v>
      </c>
      <c r="J31" s="31" t="str">
        <f t="shared" si="11"/>
        <v>2</v>
      </c>
      <c r="K31" s="1" t="str">
        <f t="shared" si="12"/>
        <v>EAS  2</v>
      </c>
      <c r="M31">
        <v>10</v>
      </c>
      <c r="N31" s="35" t="str">
        <f>+IF(ISNA(VLOOKUP(N$3&amp;"  "&amp;$M31,$A$3:$I$110,2,0)),"",VLOOKUP(N$3&amp;"  "&amp;$M31,$A$3:$I$110,2,0))</f>
        <v/>
      </c>
      <c r="O31" s="35">
        <f t="shared" ref="O31:AD36" si="16">+IF(ISNA(VLOOKUP(O$3&amp;"  "&amp;$M31,$A$3:$I$110,2,0)),"",VLOOKUP(O$3&amp;"  "&amp;$M31,$A$3:$I$110,2,0))</f>
        <v>41</v>
      </c>
      <c r="P31" s="35" t="str">
        <f t="shared" si="16"/>
        <v/>
      </c>
      <c r="Q31" s="35" t="str">
        <f t="shared" si="16"/>
        <v/>
      </c>
      <c r="R31" s="35" t="str">
        <f t="shared" si="16"/>
        <v/>
      </c>
      <c r="S31" s="35" t="str">
        <f t="shared" si="16"/>
        <v/>
      </c>
      <c r="T31" s="35" t="str">
        <f t="shared" si="16"/>
        <v/>
      </c>
      <c r="U31" s="35" t="str">
        <f t="shared" si="16"/>
        <v/>
      </c>
      <c r="V31" s="35" t="str">
        <f t="shared" si="16"/>
        <v/>
      </c>
      <c r="W31" s="35" t="str">
        <f t="shared" si="16"/>
        <v/>
      </c>
      <c r="X31" s="35" t="str">
        <f t="shared" si="16"/>
        <v/>
      </c>
      <c r="Y31" s="35" t="str">
        <f t="shared" si="16"/>
        <v/>
      </c>
      <c r="Z31" s="35" t="str">
        <f t="shared" si="16"/>
        <v/>
      </c>
      <c r="AA31" s="35" t="str">
        <f t="shared" si="16"/>
        <v/>
      </c>
      <c r="AB31" s="35" t="str">
        <f t="shared" si="16"/>
        <v/>
      </c>
      <c r="AC31" s="35" t="str">
        <f t="shared" si="16"/>
        <v/>
      </c>
      <c r="AD31" s="35" t="str">
        <f t="shared" si="16"/>
        <v/>
      </c>
      <c r="AE31" s="35" t="str">
        <f t="shared" ref="AE31:AM36" si="17">+IF(ISNA(VLOOKUP(AE$3&amp;"  "&amp;$M31,$A$3:$I$110,2,0)),"",VLOOKUP(AE$3&amp;"  "&amp;$M31,$A$3:$I$110,2,0))</f>
        <v/>
      </c>
      <c r="AF31" s="35" t="str">
        <f t="shared" si="17"/>
        <v/>
      </c>
      <c r="AG31" s="35" t="str">
        <f t="shared" si="17"/>
        <v/>
      </c>
      <c r="AH31" s="35" t="str">
        <f t="shared" si="17"/>
        <v/>
      </c>
      <c r="AI31" s="35" t="str">
        <f t="shared" si="17"/>
        <v/>
      </c>
      <c r="AJ31" s="35" t="str">
        <f t="shared" si="17"/>
        <v/>
      </c>
      <c r="AK31" s="35" t="str">
        <f t="shared" si="17"/>
        <v/>
      </c>
      <c r="AL31" s="35" t="str">
        <f t="shared" si="17"/>
        <v/>
      </c>
      <c r="AM31" s="35" t="str">
        <f t="shared" si="17"/>
        <v/>
      </c>
    </row>
    <row r="32" spans="1:39" x14ac:dyDescent="0.3">
      <c r="A32" t="str">
        <f t="shared" si="1"/>
        <v>CRA  4</v>
      </c>
      <c r="B32" s="3">
        <f t="shared" si="5"/>
        <v>29</v>
      </c>
      <c r="C32" s="3">
        <v>540</v>
      </c>
      <c r="D32" s="27" t="s">
        <v>1211</v>
      </c>
      <c r="E32" s="1" t="str">
        <f>+VLOOKUP($C32,MasterData!$B$4:$K$1003,2,"false")</f>
        <v xml:space="preserve">John </v>
      </c>
      <c r="F32" s="1" t="str">
        <f>+VLOOKUP($C32,MasterData!$B$4:$K$1003,3,"false")</f>
        <v>Clayton</v>
      </c>
      <c r="G32" s="1" t="str">
        <f>+VLOOKUP($C32,MasterData!$B$4:$K$1003,4,"false")</f>
        <v>CRA</v>
      </c>
      <c r="H32" s="1" t="str">
        <f>+VLOOKUP($C32,MasterData!$B$4:$K$1003,5,"false")</f>
        <v>U15</v>
      </c>
      <c r="I32" s="3" t="str">
        <f>+VLOOKUP($C32,MasterData!$B$4:$K$1003,6,"false")</f>
        <v>M</v>
      </c>
      <c r="J32" s="31" t="str">
        <f t="shared" si="11"/>
        <v>4</v>
      </c>
      <c r="K32" s="1" t="str">
        <f t="shared" si="12"/>
        <v>CRA  4</v>
      </c>
      <c r="M32">
        <v>11</v>
      </c>
      <c r="N32" s="35" t="str">
        <f t="shared" ref="N32:N36" si="18">+IF(ISNA(VLOOKUP(N$3&amp;"  "&amp;$M32,$A$3:$I$110,2,0)),"",VLOOKUP(N$3&amp;"  "&amp;$M32,$A$3:$I$110,2,0))</f>
        <v/>
      </c>
      <c r="O32" s="35">
        <f t="shared" si="16"/>
        <v>42</v>
      </c>
      <c r="P32" s="35" t="str">
        <f t="shared" si="16"/>
        <v/>
      </c>
      <c r="Q32" s="35" t="str">
        <f t="shared" si="16"/>
        <v/>
      </c>
      <c r="R32" s="35" t="str">
        <f t="shared" si="16"/>
        <v/>
      </c>
      <c r="S32" s="35" t="str">
        <f t="shared" si="16"/>
        <v/>
      </c>
      <c r="T32" s="35" t="str">
        <f t="shared" si="16"/>
        <v/>
      </c>
      <c r="U32" s="35" t="str">
        <f t="shared" si="16"/>
        <v/>
      </c>
      <c r="V32" s="35" t="str">
        <f t="shared" si="16"/>
        <v/>
      </c>
      <c r="W32" s="35" t="str">
        <f t="shared" si="16"/>
        <v/>
      </c>
      <c r="X32" s="35" t="str">
        <f t="shared" si="16"/>
        <v/>
      </c>
      <c r="Y32" s="35" t="str">
        <f t="shared" si="16"/>
        <v/>
      </c>
      <c r="Z32" s="35" t="str">
        <f t="shared" si="16"/>
        <v/>
      </c>
      <c r="AA32" s="35" t="str">
        <f t="shared" si="16"/>
        <v/>
      </c>
      <c r="AB32" s="35" t="str">
        <f t="shared" si="16"/>
        <v/>
      </c>
      <c r="AC32" s="35" t="str">
        <f t="shared" si="16"/>
        <v/>
      </c>
      <c r="AD32" s="35" t="str">
        <f t="shared" si="16"/>
        <v/>
      </c>
      <c r="AE32" s="35" t="str">
        <f t="shared" si="17"/>
        <v/>
      </c>
      <c r="AF32" s="35" t="str">
        <f t="shared" si="17"/>
        <v/>
      </c>
      <c r="AG32" s="35" t="str">
        <f t="shared" si="17"/>
        <v/>
      </c>
      <c r="AH32" s="35" t="str">
        <f t="shared" si="17"/>
        <v/>
      </c>
      <c r="AI32" s="35" t="str">
        <f t="shared" si="17"/>
        <v/>
      </c>
      <c r="AJ32" s="35" t="str">
        <f t="shared" si="17"/>
        <v/>
      </c>
      <c r="AK32" s="35" t="str">
        <f t="shared" si="17"/>
        <v/>
      </c>
      <c r="AL32" s="35" t="str">
        <f t="shared" si="17"/>
        <v/>
      </c>
      <c r="AM32" s="35" t="str">
        <f t="shared" si="17"/>
        <v/>
      </c>
    </row>
    <row r="33" spans="1:39" x14ac:dyDescent="0.3">
      <c r="A33" t="str">
        <f t="shared" si="1"/>
        <v>EAS  3</v>
      </c>
      <c r="B33" s="3">
        <f t="shared" si="5"/>
        <v>30</v>
      </c>
      <c r="C33" s="3">
        <v>159</v>
      </c>
      <c r="D33" s="27" t="s">
        <v>1212</v>
      </c>
      <c r="E33" s="1" t="str">
        <f>+VLOOKUP($C33,MasterData!$B$4:$K$1003,2,"false")</f>
        <v>Fintan</v>
      </c>
      <c r="F33" s="1" t="str">
        <f>+VLOOKUP($C33,MasterData!$B$4:$K$1003,3,"false")</f>
        <v>Pearce</v>
      </c>
      <c r="G33" s="1" t="str">
        <f>+VLOOKUP($C33,MasterData!$B$4:$K$1003,4,"false")</f>
        <v>EAS</v>
      </c>
      <c r="H33" s="1" t="str">
        <f>+VLOOKUP($C33,MasterData!$B$4:$K$1003,5,"false")</f>
        <v>U15</v>
      </c>
      <c r="I33" s="3" t="str">
        <f>+VLOOKUP($C33,MasterData!$B$4:$K$1003,6,"false")</f>
        <v>M</v>
      </c>
      <c r="J33" s="31" t="str">
        <f t="shared" si="11"/>
        <v>3</v>
      </c>
      <c r="K33" s="1" t="str">
        <f t="shared" si="12"/>
        <v>EAS  3</v>
      </c>
      <c r="M33">
        <v>12</v>
      </c>
      <c r="N33" s="35" t="str">
        <f t="shared" si="18"/>
        <v/>
      </c>
      <c r="O33" s="35">
        <f t="shared" si="16"/>
        <v>44</v>
      </c>
      <c r="P33" s="35" t="str">
        <f t="shared" si="16"/>
        <v/>
      </c>
      <c r="Q33" s="35" t="str">
        <f t="shared" si="16"/>
        <v/>
      </c>
      <c r="R33" s="35" t="str">
        <f t="shared" si="16"/>
        <v/>
      </c>
      <c r="S33" s="35" t="str">
        <f t="shared" si="16"/>
        <v/>
      </c>
      <c r="T33" s="35" t="str">
        <f t="shared" si="16"/>
        <v/>
      </c>
      <c r="U33" s="35" t="str">
        <f t="shared" si="16"/>
        <v/>
      </c>
      <c r="V33" s="35" t="str">
        <f t="shared" si="16"/>
        <v/>
      </c>
      <c r="W33" s="35" t="str">
        <f t="shared" si="16"/>
        <v/>
      </c>
      <c r="X33" s="35" t="str">
        <f t="shared" si="16"/>
        <v/>
      </c>
      <c r="Y33" s="35" t="str">
        <f t="shared" si="16"/>
        <v/>
      </c>
      <c r="Z33" s="35" t="str">
        <f t="shared" si="16"/>
        <v/>
      </c>
      <c r="AA33" s="35" t="str">
        <f t="shared" si="16"/>
        <v/>
      </c>
      <c r="AB33" s="35" t="str">
        <f t="shared" si="16"/>
        <v/>
      </c>
      <c r="AC33" s="35" t="str">
        <f t="shared" si="16"/>
        <v/>
      </c>
      <c r="AD33" s="35" t="str">
        <f t="shared" si="16"/>
        <v/>
      </c>
      <c r="AE33" s="35" t="str">
        <f t="shared" si="17"/>
        <v/>
      </c>
      <c r="AF33" s="35" t="str">
        <f t="shared" si="17"/>
        <v/>
      </c>
      <c r="AG33" s="35" t="str">
        <f t="shared" si="17"/>
        <v/>
      </c>
      <c r="AH33" s="35" t="str">
        <f t="shared" si="17"/>
        <v/>
      </c>
      <c r="AI33" s="35" t="str">
        <f t="shared" si="17"/>
        <v/>
      </c>
      <c r="AJ33" s="35" t="str">
        <f t="shared" si="17"/>
        <v/>
      </c>
      <c r="AK33" s="35" t="str">
        <f t="shared" si="17"/>
        <v/>
      </c>
      <c r="AL33" s="35" t="str">
        <f t="shared" si="17"/>
        <v/>
      </c>
      <c r="AM33" s="35" t="str">
        <f t="shared" si="17"/>
        <v/>
      </c>
    </row>
    <row r="34" spans="1:39" x14ac:dyDescent="0.3">
      <c r="A34" t="str">
        <f t="shared" si="1"/>
        <v>LEW  2</v>
      </c>
      <c r="B34" s="3">
        <f t="shared" si="5"/>
        <v>31</v>
      </c>
      <c r="C34" s="3">
        <v>145</v>
      </c>
      <c r="D34" s="27" t="s">
        <v>1213</v>
      </c>
      <c r="E34" s="1" t="str">
        <f>+VLOOKUP($C34,MasterData!$B$4:$K$1003,2,"false")</f>
        <v>Theo</v>
      </c>
      <c r="F34" s="1" t="str">
        <f>+VLOOKUP($C34,MasterData!$B$4:$K$1003,3,"false")</f>
        <v>Tarafder</v>
      </c>
      <c r="G34" s="1" t="str">
        <f>+VLOOKUP($C34,MasterData!$B$4:$K$1003,4,"false")</f>
        <v>LEW</v>
      </c>
      <c r="H34" s="1" t="str">
        <f>+VLOOKUP($C34,MasterData!$B$4:$K$1003,5,"false")</f>
        <v>U15</v>
      </c>
      <c r="I34" s="3" t="str">
        <f>+VLOOKUP($C34,MasterData!$B$4:$K$1003,6,"false")</f>
        <v>M</v>
      </c>
      <c r="J34" s="31" t="str">
        <f t="shared" si="11"/>
        <v>2</v>
      </c>
      <c r="K34" s="1" t="str">
        <f t="shared" si="12"/>
        <v>LEW  2</v>
      </c>
      <c r="N34" s="35" t="str">
        <f t="shared" si="18"/>
        <v/>
      </c>
      <c r="O34" s="35" t="str">
        <f t="shared" si="16"/>
        <v/>
      </c>
      <c r="P34" s="35" t="str">
        <f t="shared" si="16"/>
        <v/>
      </c>
      <c r="Q34" s="35" t="str">
        <f t="shared" si="16"/>
        <v/>
      </c>
      <c r="R34" s="35" t="str">
        <f t="shared" si="16"/>
        <v/>
      </c>
      <c r="S34" s="35" t="str">
        <f t="shared" si="16"/>
        <v/>
      </c>
      <c r="T34" s="35" t="str">
        <f t="shared" si="16"/>
        <v/>
      </c>
      <c r="U34" s="35" t="str">
        <f t="shared" si="16"/>
        <v/>
      </c>
      <c r="V34" s="35" t="str">
        <f t="shared" si="16"/>
        <v/>
      </c>
      <c r="W34" s="35" t="str">
        <f t="shared" si="16"/>
        <v/>
      </c>
      <c r="X34" s="35" t="str">
        <f t="shared" si="16"/>
        <v/>
      </c>
      <c r="Y34" s="35" t="str">
        <f t="shared" si="16"/>
        <v/>
      </c>
      <c r="Z34" s="35" t="str">
        <f t="shared" si="16"/>
        <v/>
      </c>
      <c r="AA34" s="35" t="str">
        <f t="shared" si="16"/>
        <v/>
      </c>
      <c r="AB34" s="35" t="str">
        <f t="shared" si="16"/>
        <v/>
      </c>
      <c r="AC34" s="35" t="str">
        <f t="shared" si="16"/>
        <v/>
      </c>
      <c r="AD34" s="35" t="str">
        <f t="shared" si="16"/>
        <v/>
      </c>
      <c r="AE34" s="35" t="str">
        <f t="shared" si="17"/>
        <v/>
      </c>
      <c r="AF34" s="35" t="str">
        <f t="shared" si="17"/>
        <v/>
      </c>
      <c r="AG34" s="35" t="str">
        <f t="shared" si="17"/>
        <v/>
      </c>
      <c r="AH34" s="35" t="str">
        <f t="shared" si="17"/>
        <v/>
      </c>
      <c r="AI34" s="35" t="str">
        <f t="shared" si="17"/>
        <v/>
      </c>
      <c r="AJ34" s="35" t="str">
        <f t="shared" si="17"/>
        <v/>
      </c>
      <c r="AK34" s="35" t="str">
        <f t="shared" si="17"/>
        <v/>
      </c>
      <c r="AL34" s="35" t="str">
        <f t="shared" si="17"/>
        <v/>
      </c>
      <c r="AM34" s="35" t="str">
        <f t="shared" si="17"/>
        <v/>
      </c>
    </row>
    <row r="35" spans="1:39" x14ac:dyDescent="0.3">
      <c r="A35" t="str">
        <f t="shared" si="1"/>
        <v>B&amp;H  9</v>
      </c>
      <c r="B35" s="3">
        <f t="shared" si="5"/>
        <v>32</v>
      </c>
      <c r="C35" s="3">
        <v>146</v>
      </c>
      <c r="D35" s="27" t="s">
        <v>1214</v>
      </c>
      <c r="E35" s="1" t="str">
        <f>+VLOOKUP($C35,MasterData!$B$4:$K$1003,2,"false")</f>
        <v>Sonny</v>
      </c>
      <c r="F35" s="1" t="str">
        <f>+VLOOKUP($C35,MasterData!$B$4:$K$1003,3,"false")</f>
        <v>Ryder</v>
      </c>
      <c r="G35" s="1" t="str">
        <f>+VLOOKUP($C35,MasterData!$B$4:$K$1003,4,"false")</f>
        <v>B&amp;H</v>
      </c>
      <c r="H35" s="1" t="str">
        <f>+VLOOKUP($C35,MasterData!$B$4:$K$1003,5,"false")</f>
        <v>U15</v>
      </c>
      <c r="I35" s="3" t="str">
        <f>+VLOOKUP($C35,MasterData!$B$4:$K$1003,6,"false")</f>
        <v>M</v>
      </c>
      <c r="J35" s="31" t="str">
        <f t="shared" si="11"/>
        <v>9</v>
      </c>
      <c r="K35" s="1" t="str">
        <f t="shared" si="12"/>
        <v>B&amp;H  9</v>
      </c>
      <c r="N35" s="35" t="str">
        <f t="shared" si="18"/>
        <v/>
      </c>
      <c r="O35" s="35" t="str">
        <f t="shared" si="16"/>
        <v/>
      </c>
      <c r="P35" s="35" t="str">
        <f t="shared" si="16"/>
        <v/>
      </c>
      <c r="Q35" s="35" t="str">
        <f t="shared" si="16"/>
        <v/>
      </c>
      <c r="R35" s="35" t="str">
        <f t="shared" si="16"/>
        <v/>
      </c>
      <c r="S35" s="35" t="str">
        <f t="shared" si="16"/>
        <v/>
      </c>
      <c r="T35" s="35" t="str">
        <f t="shared" si="16"/>
        <v/>
      </c>
      <c r="U35" s="35" t="str">
        <f t="shared" si="16"/>
        <v/>
      </c>
      <c r="V35" s="35" t="str">
        <f t="shared" si="16"/>
        <v/>
      </c>
      <c r="W35" s="35" t="str">
        <f t="shared" si="16"/>
        <v/>
      </c>
      <c r="X35" s="35" t="str">
        <f t="shared" si="16"/>
        <v/>
      </c>
      <c r="Y35" s="35" t="str">
        <f t="shared" si="16"/>
        <v/>
      </c>
      <c r="Z35" s="35" t="str">
        <f t="shared" si="16"/>
        <v/>
      </c>
      <c r="AA35" s="35" t="str">
        <f t="shared" si="16"/>
        <v/>
      </c>
      <c r="AB35" s="35" t="str">
        <f t="shared" si="16"/>
        <v/>
      </c>
      <c r="AC35" s="35" t="str">
        <f t="shared" si="16"/>
        <v/>
      </c>
      <c r="AD35" s="35" t="str">
        <f t="shared" si="16"/>
        <v/>
      </c>
      <c r="AE35" s="35" t="str">
        <f t="shared" si="17"/>
        <v/>
      </c>
      <c r="AF35" s="35" t="str">
        <f t="shared" si="17"/>
        <v/>
      </c>
      <c r="AG35" s="35" t="str">
        <f t="shared" si="17"/>
        <v/>
      </c>
      <c r="AH35" s="35" t="str">
        <f t="shared" si="17"/>
        <v/>
      </c>
      <c r="AI35" s="35" t="str">
        <f t="shared" si="17"/>
        <v/>
      </c>
      <c r="AJ35" s="35" t="str">
        <f t="shared" si="17"/>
        <v/>
      </c>
      <c r="AK35" s="35" t="str">
        <f t="shared" si="17"/>
        <v/>
      </c>
      <c r="AL35" s="35" t="str">
        <f t="shared" si="17"/>
        <v/>
      </c>
      <c r="AM35" s="35" t="str">
        <f t="shared" si="17"/>
        <v/>
      </c>
    </row>
    <row r="36" spans="1:39" x14ac:dyDescent="0.3">
      <c r="A36" t="str">
        <f t="shared" si="1"/>
        <v>LEW  3</v>
      </c>
      <c r="B36" s="3">
        <f t="shared" si="5"/>
        <v>33</v>
      </c>
      <c r="C36" s="3">
        <v>163</v>
      </c>
      <c r="D36" s="27" t="s">
        <v>1215</v>
      </c>
      <c r="E36" s="1" t="str">
        <f>+VLOOKUP($C36,MasterData!$B$4:$K$1003,2,"false")</f>
        <v>George</v>
      </c>
      <c r="F36" s="1" t="str">
        <f>+VLOOKUP($C36,MasterData!$B$4:$K$1003,3,"false")</f>
        <v>Brooks</v>
      </c>
      <c r="G36" s="1" t="str">
        <f>+VLOOKUP($C36,MasterData!$B$4:$K$1003,4,"false")</f>
        <v>LEW</v>
      </c>
      <c r="H36" s="1" t="str">
        <f>+VLOOKUP($C36,MasterData!$B$4:$K$1003,5,"false")</f>
        <v>U15</v>
      </c>
      <c r="I36" s="3" t="str">
        <f>+VLOOKUP($C36,MasterData!$B$4:$K$1003,6,"false")</f>
        <v>M</v>
      </c>
      <c r="J36" s="31" t="str">
        <f t="shared" si="11"/>
        <v>3</v>
      </c>
      <c r="K36" s="1" t="str">
        <f t="shared" si="12"/>
        <v>LEW  3</v>
      </c>
      <c r="N36" s="35" t="str">
        <f t="shared" si="18"/>
        <v/>
      </c>
      <c r="O36" s="35" t="str">
        <f t="shared" si="16"/>
        <v/>
      </c>
      <c r="P36" s="35" t="str">
        <f t="shared" si="16"/>
        <v/>
      </c>
      <c r="Q36" s="35" t="str">
        <f t="shared" si="16"/>
        <v/>
      </c>
      <c r="R36" s="35" t="str">
        <f t="shared" si="16"/>
        <v/>
      </c>
      <c r="S36" s="35" t="str">
        <f t="shared" si="16"/>
        <v/>
      </c>
      <c r="T36" s="35" t="str">
        <f t="shared" si="16"/>
        <v/>
      </c>
      <c r="U36" s="35" t="str">
        <f t="shared" si="16"/>
        <v/>
      </c>
      <c r="V36" s="35" t="str">
        <f t="shared" si="16"/>
        <v/>
      </c>
      <c r="W36" s="35" t="str">
        <f t="shared" si="16"/>
        <v/>
      </c>
      <c r="X36" s="35" t="str">
        <f t="shared" si="16"/>
        <v/>
      </c>
      <c r="Y36" s="35" t="str">
        <f t="shared" si="16"/>
        <v/>
      </c>
      <c r="Z36" s="35" t="str">
        <f t="shared" si="16"/>
        <v/>
      </c>
      <c r="AA36" s="35" t="str">
        <f t="shared" si="16"/>
        <v/>
      </c>
      <c r="AB36" s="35" t="str">
        <f t="shared" si="16"/>
        <v/>
      </c>
      <c r="AC36" s="35" t="str">
        <f t="shared" si="16"/>
        <v/>
      </c>
      <c r="AD36" s="35" t="str">
        <f t="shared" si="16"/>
        <v/>
      </c>
      <c r="AE36" s="35" t="str">
        <f t="shared" si="17"/>
        <v/>
      </c>
      <c r="AF36" s="35" t="str">
        <f t="shared" si="17"/>
        <v/>
      </c>
      <c r="AG36" s="35" t="str">
        <f t="shared" si="17"/>
        <v/>
      </c>
      <c r="AH36" s="35" t="str">
        <f t="shared" si="17"/>
        <v/>
      </c>
      <c r="AI36" s="35" t="str">
        <f t="shared" si="17"/>
        <v/>
      </c>
      <c r="AJ36" s="35" t="str">
        <f t="shared" si="17"/>
        <v/>
      </c>
      <c r="AK36" s="35" t="str">
        <f t="shared" si="17"/>
        <v/>
      </c>
      <c r="AL36" s="35" t="str">
        <f t="shared" si="17"/>
        <v/>
      </c>
      <c r="AM36" s="35" t="str">
        <f t="shared" si="17"/>
        <v/>
      </c>
    </row>
    <row r="37" spans="1:39" x14ac:dyDescent="0.3">
      <c r="A37" t="str">
        <f t="shared" si="1"/>
        <v>CHI  4</v>
      </c>
      <c r="B37" s="3">
        <f t="shared" si="5"/>
        <v>34</v>
      </c>
      <c r="C37" s="3">
        <v>171</v>
      </c>
      <c r="D37" s="27" t="s">
        <v>1216</v>
      </c>
      <c r="E37" s="1" t="str">
        <f>+VLOOKUP($C37,MasterData!$B$4:$K$1003,2,"false")</f>
        <v>Noah</v>
      </c>
      <c r="F37" s="1" t="str">
        <f>+VLOOKUP($C37,MasterData!$B$4:$K$1003,3,"false")</f>
        <v>Collins</v>
      </c>
      <c r="G37" s="1" t="str">
        <f>+VLOOKUP($C37,MasterData!$B$4:$K$1003,4,"false")</f>
        <v>CHI</v>
      </c>
      <c r="H37" s="1" t="str">
        <f>+VLOOKUP($C37,MasterData!$B$4:$K$1003,5,"false")</f>
        <v>U15</v>
      </c>
      <c r="I37" s="3" t="str">
        <f>+VLOOKUP($C37,MasterData!$B$4:$K$1003,6,"false")</f>
        <v>M</v>
      </c>
      <c r="J37" s="31" t="str">
        <f t="shared" si="11"/>
        <v>4</v>
      </c>
      <c r="K37" s="1" t="str">
        <f t="shared" si="12"/>
        <v>CHI  4</v>
      </c>
      <c r="M37" s="12" t="s">
        <v>565</v>
      </c>
      <c r="N37" s="36">
        <f>IF(N33="",1000,SUM(N31:N33))</f>
        <v>1000</v>
      </c>
      <c r="O37" s="36">
        <f t="shared" ref="O37:AM37" si="19">IF(O33="",1000,SUM(O31:O33))</f>
        <v>127</v>
      </c>
      <c r="P37" s="36">
        <f t="shared" si="19"/>
        <v>1000</v>
      </c>
      <c r="Q37" s="36">
        <f t="shared" si="19"/>
        <v>1000</v>
      </c>
      <c r="R37" s="36">
        <f t="shared" si="19"/>
        <v>1000</v>
      </c>
      <c r="S37" s="36">
        <f t="shared" si="19"/>
        <v>1000</v>
      </c>
      <c r="T37" s="36">
        <f t="shared" si="19"/>
        <v>1000</v>
      </c>
      <c r="U37" s="36">
        <f t="shared" si="19"/>
        <v>1000</v>
      </c>
      <c r="V37" s="36">
        <f t="shared" si="19"/>
        <v>1000</v>
      </c>
      <c r="W37" s="36">
        <f t="shared" si="19"/>
        <v>1000</v>
      </c>
      <c r="X37" s="36">
        <f t="shared" si="19"/>
        <v>1000</v>
      </c>
      <c r="Y37" s="36">
        <f t="shared" si="19"/>
        <v>1000</v>
      </c>
      <c r="Z37" s="36">
        <f t="shared" si="19"/>
        <v>1000</v>
      </c>
      <c r="AA37" s="36">
        <f t="shared" si="19"/>
        <v>1000</v>
      </c>
      <c r="AB37" s="36">
        <f t="shared" si="19"/>
        <v>1000</v>
      </c>
      <c r="AC37" s="36">
        <f t="shared" si="19"/>
        <v>1000</v>
      </c>
      <c r="AD37" s="36">
        <f t="shared" si="19"/>
        <v>1000</v>
      </c>
      <c r="AE37" s="36">
        <f t="shared" si="19"/>
        <v>1000</v>
      </c>
      <c r="AF37" s="36">
        <f t="shared" si="19"/>
        <v>1000</v>
      </c>
      <c r="AG37" s="36">
        <f t="shared" si="19"/>
        <v>1000</v>
      </c>
      <c r="AH37" s="36">
        <f t="shared" si="19"/>
        <v>1000</v>
      </c>
      <c r="AI37" s="36">
        <f t="shared" si="19"/>
        <v>1000</v>
      </c>
      <c r="AJ37" s="36">
        <f t="shared" si="19"/>
        <v>1000</v>
      </c>
      <c r="AK37" s="36">
        <f t="shared" si="19"/>
        <v>1000</v>
      </c>
      <c r="AL37" s="36">
        <f t="shared" si="19"/>
        <v>1000</v>
      </c>
      <c r="AM37" s="36">
        <f t="shared" si="19"/>
        <v>1000</v>
      </c>
    </row>
    <row r="38" spans="1:39" x14ac:dyDescent="0.3">
      <c r="A38" t="str">
        <f t="shared" si="1"/>
        <v>PHX  6</v>
      </c>
      <c r="B38" s="3">
        <f t="shared" si="5"/>
        <v>35</v>
      </c>
      <c r="C38" s="3">
        <v>156</v>
      </c>
      <c r="D38" s="27" t="s">
        <v>1217</v>
      </c>
      <c r="E38" s="1" t="str">
        <f>+VLOOKUP($C38,MasterData!$B$4:$K$1003,2,"false")</f>
        <v>Vincent</v>
      </c>
      <c r="F38" s="1" t="str">
        <f>+VLOOKUP($C38,MasterData!$B$4:$K$1003,3,"false")</f>
        <v>Pegley</v>
      </c>
      <c r="G38" s="1" t="str">
        <f>+VLOOKUP($C38,MasterData!$B$4:$K$1003,4,"false")</f>
        <v>PHX</v>
      </c>
      <c r="H38" s="1" t="str">
        <f>+VLOOKUP($C38,MasterData!$B$4:$K$1003,5,"false")</f>
        <v>U15</v>
      </c>
      <c r="I38" s="3" t="str">
        <f>+VLOOKUP($C38,MasterData!$B$4:$K$1003,6,"false")</f>
        <v>M</v>
      </c>
      <c r="J38" s="31" t="str">
        <f t="shared" si="11"/>
        <v>6</v>
      </c>
      <c r="K38" s="1" t="str">
        <f t="shared" si="12"/>
        <v>PHX  6</v>
      </c>
      <c r="M38" s="12" t="s">
        <v>212</v>
      </c>
      <c r="N38" s="37">
        <f>RANK(N37,($N$10:$AM$10,$N$19:$AM$19,$N$28:$AM$28, $N$37:$AM$37),1)</f>
        <v>16</v>
      </c>
      <c r="O38" s="37">
        <f>RANK(O37,($N$10:$AM$10,$N$19:$AM$19,$N$28:$AM$28, $N$37:$AM$37),1)</f>
        <v>13</v>
      </c>
      <c r="P38" s="37">
        <f>RANK(P37,($N$10:$AM$10,$N$19:$AM$19,$N$28:$AM$28, $N$37:$AM$37),1)</f>
        <v>16</v>
      </c>
      <c r="Q38" s="37">
        <f>RANK(Q37,($N$10:$AM$10,$N$19:$AM$19,$N$28:$AM$28, $N$37:$AM$37),1)</f>
        <v>16</v>
      </c>
      <c r="R38" s="37">
        <f>RANK(R37,($N$10:$AM$10,$N$19:$AM$19,$N$28:$AM$28, $N$37:$AM$37),1)</f>
        <v>16</v>
      </c>
      <c r="S38" s="37">
        <f>RANK(S37,($N$10:$AM$10,$N$19:$AM$19,$N$28:$AM$28, $N$37:$AM$37),1)</f>
        <v>16</v>
      </c>
      <c r="T38" s="37">
        <f>RANK(T37,($N$10:$AM$10,$N$19:$AM$19,$N$28:$AM$28, $N$37:$AM$37),1)</f>
        <v>16</v>
      </c>
      <c r="U38" s="37">
        <f>RANK(U37,($N$10:$AM$10,$N$19:$AM$19,$N$28:$AM$28, $N$37:$AM$37),1)</f>
        <v>16</v>
      </c>
      <c r="V38" s="37">
        <f>RANK(V37,($N$10:$AM$10,$N$19:$AM$19,$N$28:$AM$28, $N$37:$AM$37),1)</f>
        <v>16</v>
      </c>
      <c r="W38" s="37">
        <f>RANK(W37,($N$10:$AM$10,$N$19:$AM$19,$N$28:$AM$28, $N$37:$AM$37),1)</f>
        <v>16</v>
      </c>
      <c r="X38" s="37">
        <f>RANK(X37,($N$10:$AM$10,$N$19:$AM$19,$N$28:$AM$28, $N$37:$AM$37),1)</f>
        <v>16</v>
      </c>
      <c r="Y38" s="37">
        <f>RANK(Y37,($N$10:$AM$10,$N$19:$AM$19,$N$28:$AM$28, $N$37:$AM$37),1)</f>
        <v>16</v>
      </c>
      <c r="Z38" s="37">
        <f>RANK(Z37,($N$10:$AM$10,$N$19:$AM$19,$N$28:$AM$28, $N$37:$AM$37),1)</f>
        <v>16</v>
      </c>
      <c r="AA38" s="37">
        <f>RANK(AA37,($N$10:$AM$10,$N$19:$AM$19,$N$28:$AM$28, $N$37:$AM$37),1)</f>
        <v>16</v>
      </c>
      <c r="AB38" s="37">
        <f>RANK(AB37,($N$10:$AM$10,$N$19:$AM$19,$N$28:$AM$28, $N$37:$AM$37),1)</f>
        <v>16</v>
      </c>
      <c r="AC38" s="37">
        <f>RANK(AC37,($N$10:$AM$10,$N$19:$AM$19,$N$28:$AM$28, $N$37:$AM$37),1)</f>
        <v>16</v>
      </c>
      <c r="AD38" s="37">
        <f>RANK(AD37,($N$10:$AM$10,$N$19:$AM$19,$N$28:$AM$28, $N$37:$AM$37),1)</f>
        <v>16</v>
      </c>
      <c r="AE38" s="37">
        <f>RANK(AE37,($N$10:$AM$10,$N$19:$AM$19,$N$28:$AM$28, $N$37:$AM$37),1)</f>
        <v>16</v>
      </c>
      <c r="AF38" s="37">
        <f>RANK(AF37,($N$10:$AM$10,$N$19:$AM$19,$N$28:$AM$28, $N$37:$AM$37),1)</f>
        <v>16</v>
      </c>
      <c r="AG38" s="37">
        <f>RANK(AG37,($N$10:$AM$10,$N$19:$AM$19,$N$28:$AM$28, $N$37:$AM$37),1)</f>
        <v>16</v>
      </c>
      <c r="AH38" s="37">
        <f>RANK(AH37,($N$10:$AM$10,$N$19:$AM$19,$N$28:$AM$28, $N$37:$AM$37),1)</f>
        <v>16</v>
      </c>
      <c r="AI38" s="37">
        <f>RANK(AI37,($N$10:$AM$10,$N$19:$AM$19,$N$28:$AM$28, $N$37:$AM$37),1)</f>
        <v>16</v>
      </c>
      <c r="AJ38" s="37">
        <f>RANK(AJ37,($N$10:$AM$10,$N$19:$AM$19,$N$28:$AM$28, $N$37:$AM$37),1)</f>
        <v>16</v>
      </c>
      <c r="AK38" s="37">
        <f>RANK(AK37,($N$10:$AM$10,$N$19:$AM$19,$N$28:$AM$28, $N$37:$AM$37),1)</f>
        <v>16</v>
      </c>
      <c r="AL38" s="37">
        <f>RANK(AL37,($N$10:$AM$10,$N$19:$AM$19,$N$28:$AM$28, $N$37:$AM$37),1)</f>
        <v>16</v>
      </c>
      <c r="AM38" s="37">
        <f>RANK(AM37,($N$10:$AM$10,$N$19:$AM$19,$N$28:$AM$28, $N$37:$AM$37),1)</f>
        <v>16</v>
      </c>
    </row>
    <row r="39" spans="1:39" x14ac:dyDescent="0.3">
      <c r="A39" t="str">
        <f t="shared" si="1"/>
        <v>LEW  4</v>
      </c>
      <c r="B39" s="3">
        <f t="shared" si="5"/>
        <v>36</v>
      </c>
      <c r="C39" s="3">
        <v>144</v>
      </c>
      <c r="D39" s="27" t="s">
        <v>1218</v>
      </c>
      <c r="E39" s="1" t="str">
        <f>+VLOOKUP($C39,MasterData!$B$4:$K$1003,2,"false")</f>
        <v>Isaac</v>
      </c>
      <c r="F39" s="1" t="str">
        <f>+VLOOKUP($C39,MasterData!$B$4:$K$1003,3,"false")</f>
        <v>Tarafder</v>
      </c>
      <c r="G39" s="1" t="str">
        <f>+VLOOKUP($C39,MasterData!$B$4:$K$1003,4,"false")</f>
        <v>LEW</v>
      </c>
      <c r="H39" s="1" t="str">
        <f>+VLOOKUP($C39,MasterData!$B$4:$K$1003,5,"false")</f>
        <v>U15</v>
      </c>
      <c r="I39" s="3" t="str">
        <f>+VLOOKUP($C39,MasterData!$B$4:$K$1003,6,"false")</f>
        <v>M</v>
      </c>
      <c r="J39" s="31" t="str">
        <f t="shared" si="11"/>
        <v>4</v>
      </c>
      <c r="K39" s="1" t="str">
        <f t="shared" si="12"/>
        <v>LEW  4</v>
      </c>
    </row>
    <row r="40" spans="1:39" x14ac:dyDescent="0.3">
      <c r="A40" t="str">
        <f t="shared" si="1"/>
        <v>PHX  7</v>
      </c>
      <c r="B40" s="3">
        <f t="shared" si="5"/>
        <v>37</v>
      </c>
      <c r="C40" s="3">
        <v>164</v>
      </c>
      <c r="D40" s="27" t="s">
        <v>1219</v>
      </c>
      <c r="E40" s="1" t="str">
        <f>+VLOOKUP($C40,MasterData!$B$4:$K$1003,2,"false")</f>
        <v>Jamie</v>
      </c>
      <c r="F40" s="1" t="str">
        <f>+VLOOKUP($C40,MasterData!$B$4:$K$1003,3,"false")</f>
        <v>Harrison</v>
      </c>
      <c r="G40" s="1" t="str">
        <f>+VLOOKUP($C40,MasterData!$B$4:$K$1003,4,"false")</f>
        <v>PHX</v>
      </c>
      <c r="H40" s="1" t="str">
        <f>+VLOOKUP($C40,MasterData!$B$4:$K$1003,5,"false")</f>
        <v>U15</v>
      </c>
      <c r="I40" s="3" t="str">
        <f>+VLOOKUP($C40,MasterData!$B$4:$K$1003,6,"false")</f>
        <v>M</v>
      </c>
      <c r="J40" s="31" t="str">
        <f t="shared" si="11"/>
        <v>7</v>
      </c>
      <c r="K40" s="1" t="str">
        <f t="shared" si="12"/>
        <v>PHX  7</v>
      </c>
    </row>
    <row r="41" spans="1:39" x14ac:dyDescent="0.3">
      <c r="A41" t="str">
        <f t="shared" si="1"/>
        <v>HBS  1</v>
      </c>
      <c r="B41" s="3">
        <f t="shared" si="5"/>
        <v>38</v>
      </c>
      <c r="C41" s="3">
        <v>148</v>
      </c>
      <c r="D41" s="27" t="s">
        <v>1220</v>
      </c>
      <c r="E41" s="1" t="str">
        <f>+VLOOKUP($C41,MasterData!$B$4:$K$1003,2,"false")</f>
        <v>Thomas</v>
      </c>
      <c r="F41" s="1" t="str">
        <f>+VLOOKUP($C41,MasterData!$B$4:$K$1003,3,"false")</f>
        <v>Wood</v>
      </c>
      <c r="G41" s="1" t="str">
        <f>+VLOOKUP($C41,MasterData!$B$4:$K$1003,4,"false")</f>
        <v>HBS</v>
      </c>
      <c r="H41" s="1" t="str">
        <f>+VLOOKUP($C41,MasterData!$B$4:$K$1003,5,"false")</f>
        <v>U15</v>
      </c>
      <c r="I41" s="3" t="str">
        <f>+VLOOKUP($C41,MasterData!$B$4:$K$1003,6,"false")</f>
        <v>M</v>
      </c>
      <c r="J41" s="31" t="str">
        <f t="shared" si="11"/>
        <v>1</v>
      </c>
      <c r="K41" s="1" t="str">
        <f t="shared" si="12"/>
        <v>HBS  1</v>
      </c>
    </row>
    <row r="42" spans="1:39" x14ac:dyDescent="0.3">
      <c r="A42" t="str">
        <f t="shared" si="1"/>
        <v>HAS  2</v>
      </c>
      <c r="B42" s="3">
        <f t="shared" si="5"/>
        <v>39</v>
      </c>
      <c r="C42" s="3">
        <v>175</v>
      </c>
      <c r="D42" s="27" t="s">
        <v>1170</v>
      </c>
      <c r="E42" s="1" t="str">
        <f>+VLOOKUP($C42,MasterData!$B$4:$K$1003,2,"false")</f>
        <v>Toby</v>
      </c>
      <c r="F42" s="1" t="str">
        <f>+VLOOKUP($C42,MasterData!$B$4:$K$1003,3,"false")</f>
        <v>Booth</v>
      </c>
      <c r="G42" s="1" t="str">
        <f>+VLOOKUP($C42,MasterData!$B$4:$K$1003,4,"false")</f>
        <v>HAS</v>
      </c>
      <c r="H42" s="1" t="str">
        <f>+VLOOKUP($C42,MasterData!$B$4:$K$1003,5,"false")</f>
        <v>U15</v>
      </c>
      <c r="I42" s="3" t="str">
        <f>+VLOOKUP($C42,MasterData!$B$4:$K$1003,6,"false")</f>
        <v>M</v>
      </c>
      <c r="J42" s="31" t="str">
        <f t="shared" si="11"/>
        <v>2</v>
      </c>
      <c r="K42" s="1" t="str">
        <f t="shared" si="12"/>
        <v>HAS  2</v>
      </c>
    </row>
    <row r="43" spans="1:39" x14ac:dyDescent="0.3">
      <c r="A43" t="str">
        <f t="shared" si="1"/>
        <v>WDH  2</v>
      </c>
      <c r="B43" s="3">
        <f t="shared" si="5"/>
        <v>40</v>
      </c>
      <c r="C43" s="3">
        <v>185</v>
      </c>
      <c r="D43" s="27" t="s">
        <v>1124</v>
      </c>
      <c r="E43" s="1" t="str">
        <f>+VLOOKUP($C43,MasterData!$B$4:$K$1003,2,"false")</f>
        <v>Michael</v>
      </c>
      <c r="F43" s="1" t="str">
        <f>+VLOOKUP($C43,MasterData!$B$4:$K$1003,3,"false")</f>
        <v>Rowe</v>
      </c>
      <c r="G43" s="1" t="str">
        <f>+VLOOKUP($C43,MasterData!$B$4:$K$1003,4,"false")</f>
        <v>WDH</v>
      </c>
      <c r="H43" s="1" t="str">
        <f>+VLOOKUP($C43,MasterData!$B$4:$K$1003,5,"false")</f>
        <v>U15</v>
      </c>
      <c r="I43" s="3" t="str">
        <f>+VLOOKUP($C43,MasterData!$B$4:$K$1003,6,"false")</f>
        <v>M</v>
      </c>
      <c r="J43" s="31" t="str">
        <f t="shared" si="11"/>
        <v>2</v>
      </c>
      <c r="K43" s="1" t="str">
        <f t="shared" si="12"/>
        <v>WDH  2</v>
      </c>
    </row>
    <row r="44" spans="1:39" x14ac:dyDescent="0.3">
      <c r="A44" t="str">
        <f t="shared" si="1"/>
        <v>B&amp;H  10</v>
      </c>
      <c r="B44" s="3">
        <f t="shared" si="5"/>
        <v>41</v>
      </c>
      <c r="C44" s="3">
        <v>142</v>
      </c>
      <c r="D44" s="27" t="s">
        <v>1221</v>
      </c>
      <c r="E44" s="1" t="str">
        <f>+VLOOKUP($C44,MasterData!$B$4:$K$1003,2,"false")</f>
        <v>Oliver</v>
      </c>
      <c r="F44" s="1" t="str">
        <f>+VLOOKUP($C44,MasterData!$B$4:$K$1003,3,"false")</f>
        <v>Holt</v>
      </c>
      <c r="G44" s="1" t="str">
        <f>+VLOOKUP($C44,MasterData!$B$4:$K$1003,4,"false")</f>
        <v>B&amp;H</v>
      </c>
      <c r="H44" s="1" t="str">
        <f>+VLOOKUP($C44,MasterData!$B$4:$K$1003,5,"false")</f>
        <v>U15</v>
      </c>
      <c r="I44" s="3" t="str">
        <f>+VLOOKUP($C44,MasterData!$B$4:$K$1003,6,"false")</f>
        <v>M</v>
      </c>
      <c r="J44" s="31" t="str">
        <f t="shared" si="11"/>
        <v>10</v>
      </c>
      <c r="K44" s="1" t="str">
        <f t="shared" si="12"/>
        <v>B&amp;H  10</v>
      </c>
    </row>
    <row r="45" spans="1:39" x14ac:dyDescent="0.3">
      <c r="A45" t="str">
        <f t="shared" si="1"/>
        <v>B&amp;H  11</v>
      </c>
      <c r="B45" s="3">
        <f t="shared" si="5"/>
        <v>42</v>
      </c>
      <c r="C45" s="3">
        <v>173</v>
      </c>
      <c r="D45" s="27" t="s">
        <v>1222</v>
      </c>
      <c r="E45" s="1" t="str">
        <f>+VLOOKUP($C45,MasterData!$B$4:$K$1003,2,"false")</f>
        <v>Lewis</v>
      </c>
      <c r="F45" s="1" t="str">
        <f>+VLOOKUP($C45,MasterData!$B$4:$K$1003,3,"false")</f>
        <v>Kemp</v>
      </c>
      <c r="G45" s="1" t="str">
        <f>+VLOOKUP($C45,MasterData!$B$4:$K$1003,4,"false")</f>
        <v>B&amp;H</v>
      </c>
      <c r="H45" s="1" t="str">
        <f>+VLOOKUP($C45,MasterData!$B$4:$K$1003,5,"false")</f>
        <v>U15</v>
      </c>
      <c r="I45" s="3" t="str">
        <f>+VLOOKUP($C45,MasterData!$B$4:$K$1003,6,"false")</f>
        <v>M</v>
      </c>
      <c r="J45" s="31" t="str">
        <f t="shared" si="11"/>
        <v>11</v>
      </c>
      <c r="K45" s="1" t="str">
        <f t="shared" si="12"/>
        <v>B&amp;H  11</v>
      </c>
    </row>
    <row r="46" spans="1:39" x14ac:dyDescent="0.3">
      <c r="A46" t="str">
        <f t="shared" si="1"/>
        <v>LEW  5</v>
      </c>
      <c r="B46" s="3">
        <f t="shared" si="5"/>
        <v>43</v>
      </c>
      <c r="C46" s="3">
        <v>155</v>
      </c>
      <c r="D46" s="27" t="s">
        <v>1223</v>
      </c>
      <c r="E46" s="1" t="str">
        <f>+VLOOKUP($C46,MasterData!$B$4:$K$1003,2,"false")</f>
        <v>Jack</v>
      </c>
      <c r="F46" s="1" t="str">
        <f>+VLOOKUP($C46,MasterData!$B$4:$K$1003,3,"false")</f>
        <v>Cooley</v>
      </c>
      <c r="G46" s="1" t="str">
        <f>+VLOOKUP($C46,MasterData!$B$4:$K$1003,4,"false")</f>
        <v>LEW</v>
      </c>
      <c r="H46" s="1" t="str">
        <f>+VLOOKUP($C46,MasterData!$B$4:$K$1003,5,"false")</f>
        <v>U15</v>
      </c>
      <c r="I46" s="3" t="str">
        <f>+VLOOKUP($C46,MasterData!$B$4:$K$1003,6,"false")</f>
        <v>M</v>
      </c>
      <c r="J46" s="31" t="str">
        <f t="shared" si="11"/>
        <v>5</v>
      </c>
      <c r="K46" s="1" t="str">
        <f t="shared" si="12"/>
        <v>LEW  5</v>
      </c>
    </row>
    <row r="47" spans="1:39" x14ac:dyDescent="0.3">
      <c r="A47" t="str">
        <f t="shared" ref="A47:A55" si="20">+K47</f>
        <v>B&amp;H  12</v>
      </c>
      <c r="B47" s="3">
        <f t="shared" si="5"/>
        <v>44</v>
      </c>
      <c r="C47" s="3">
        <v>183</v>
      </c>
      <c r="D47" s="27" t="s">
        <v>1224</v>
      </c>
      <c r="E47" s="1" t="str">
        <f>+VLOOKUP($C47,MasterData!$B$4:$K$1003,2,"false")</f>
        <v>Reuben</v>
      </c>
      <c r="F47" s="1" t="str">
        <f>+VLOOKUP($C47,MasterData!$B$4:$K$1003,3,"false")</f>
        <v>Omran</v>
      </c>
      <c r="G47" s="1" t="str">
        <f>+VLOOKUP($C47,MasterData!$B$4:$K$1003,4,"false")</f>
        <v>B&amp;H</v>
      </c>
      <c r="H47" s="1" t="str">
        <f>+VLOOKUP($C47,MasterData!$B$4:$K$1003,5,"false")</f>
        <v>U15</v>
      </c>
      <c r="I47" s="3" t="str">
        <f>+VLOOKUP($C47,MasterData!$B$4:$K$1003,6,"false")</f>
        <v>M</v>
      </c>
      <c r="J47" s="31" t="str">
        <f t="shared" ref="J47:J55" si="21">TEXT(SUMPRODUCT(--(G47=$G$4:$G$598),--(B47&gt;$B$4:$B$598))+1,0)</f>
        <v>12</v>
      </c>
      <c r="K47" s="1" t="str">
        <f t="shared" ref="K47:K55" si="22">+G47&amp;"  "&amp;J47</f>
        <v>B&amp;H  12</v>
      </c>
    </row>
    <row r="48" spans="1:39" x14ac:dyDescent="0.3">
      <c r="A48" t="str">
        <f t="shared" si="20"/>
        <v>CHI  5</v>
      </c>
      <c r="B48" s="3">
        <f t="shared" si="5"/>
        <v>45</v>
      </c>
      <c r="C48" s="3">
        <v>195</v>
      </c>
      <c r="D48" s="27" t="s">
        <v>1225</v>
      </c>
      <c r="E48" s="1" t="str">
        <f>+VLOOKUP($C48,MasterData!$B$4:$K$1003,2,"false")</f>
        <v>Monty</v>
      </c>
      <c r="F48" s="1" t="str">
        <f>+VLOOKUP($C48,MasterData!$B$4:$K$1003,3,"false")</f>
        <v>Hill</v>
      </c>
      <c r="G48" s="1" t="str">
        <f>+VLOOKUP($C48,MasterData!$B$4:$K$1003,4,"false")</f>
        <v>CHI</v>
      </c>
      <c r="H48" s="1" t="str">
        <f>+VLOOKUP($C48,MasterData!$B$4:$K$1003,5,"false")</f>
        <v>U15</v>
      </c>
      <c r="I48" s="3" t="str">
        <f>+VLOOKUP($C48,MasterData!$B$4:$K$1003,6,"false")</f>
        <v>M</v>
      </c>
      <c r="J48" s="31" t="str">
        <f t="shared" si="21"/>
        <v>5</v>
      </c>
      <c r="K48" s="1" t="str">
        <f t="shared" si="22"/>
        <v>CHI  5</v>
      </c>
    </row>
    <row r="49" spans="1:11" x14ac:dyDescent="0.3">
      <c r="A49" t="str">
        <f t="shared" si="20"/>
        <v>HBS  2</v>
      </c>
      <c r="B49" s="3">
        <f t="shared" si="5"/>
        <v>46</v>
      </c>
      <c r="C49" s="3">
        <v>172</v>
      </c>
      <c r="D49" s="27" t="s">
        <v>1226</v>
      </c>
      <c r="E49" s="1" t="str">
        <f>+VLOOKUP($C49,MasterData!$B$4:$K$1003,2,"false")</f>
        <v>Tom</v>
      </c>
      <c r="F49" s="1" t="str">
        <f>+VLOOKUP($C49,MasterData!$B$4:$K$1003,3,"false")</f>
        <v>Hays</v>
      </c>
      <c r="G49" s="1" t="str">
        <f>+VLOOKUP($C49,MasterData!$B$4:$K$1003,4,"false")</f>
        <v>HBS</v>
      </c>
      <c r="H49" s="1" t="str">
        <f>+VLOOKUP($C49,MasterData!$B$4:$K$1003,5,"false")</f>
        <v>U15</v>
      </c>
      <c r="I49" s="3" t="str">
        <f>+VLOOKUP($C49,MasterData!$B$4:$K$1003,6,"false")</f>
        <v>M</v>
      </c>
      <c r="J49" s="31" t="str">
        <f t="shared" si="21"/>
        <v>2</v>
      </c>
      <c r="K49" s="1" t="str">
        <f t="shared" si="22"/>
        <v>HBS  2</v>
      </c>
    </row>
    <row r="50" spans="1:11" x14ac:dyDescent="0.3">
      <c r="A50" t="str">
        <f t="shared" si="20"/>
        <v>CRA  5</v>
      </c>
      <c r="B50" s="3">
        <f t="shared" si="5"/>
        <v>47</v>
      </c>
      <c r="C50" s="3">
        <v>600</v>
      </c>
      <c r="D50" s="27" t="s">
        <v>1227</v>
      </c>
      <c r="E50" s="1" t="str">
        <f>+VLOOKUP($C50,MasterData!$B$4:$K$1003,2,"false")</f>
        <v>Olivier</v>
      </c>
      <c r="F50" s="1" t="str">
        <f>+VLOOKUP($C50,MasterData!$B$4:$K$1003,3,"false")</f>
        <v>Moseley-Davis</v>
      </c>
      <c r="G50" s="1" t="str">
        <f>+VLOOKUP($C50,MasterData!$B$4:$K$1003,4,"false")</f>
        <v>CRA</v>
      </c>
      <c r="H50" s="1" t="str">
        <f>+VLOOKUP($C50,MasterData!$B$4:$K$1003,5,"false")</f>
        <v>U15</v>
      </c>
      <c r="I50" s="3" t="str">
        <f>+VLOOKUP($C50,MasterData!$B$4:$K$1003,6,"false")</f>
        <v>M</v>
      </c>
      <c r="J50" s="31" t="str">
        <f t="shared" si="21"/>
        <v>5</v>
      </c>
      <c r="K50" s="1" t="str">
        <f t="shared" si="22"/>
        <v>CRA  5</v>
      </c>
    </row>
    <row r="51" spans="1:11" x14ac:dyDescent="0.3">
      <c r="A51" t="str">
        <f t="shared" si="20"/>
        <v>PHX  8</v>
      </c>
      <c r="B51" s="3">
        <f t="shared" si="5"/>
        <v>48</v>
      </c>
      <c r="C51" s="3">
        <v>190</v>
      </c>
      <c r="D51" s="27" t="s">
        <v>1228</v>
      </c>
      <c r="E51" s="1" t="str">
        <f>+VLOOKUP($C51,MasterData!$B$4:$K$1003,2,"false")</f>
        <v>Alexander</v>
      </c>
      <c r="F51" s="1" t="str">
        <f>+VLOOKUP($C51,MasterData!$B$4:$K$1003,3,"false")</f>
        <v>Cheeseman</v>
      </c>
      <c r="G51" s="1" t="str">
        <f>+VLOOKUP($C51,MasterData!$B$4:$K$1003,4,"false")</f>
        <v>PHX</v>
      </c>
      <c r="H51" s="1" t="str">
        <f>+VLOOKUP($C51,MasterData!$B$4:$K$1003,5,"false")</f>
        <v>U15</v>
      </c>
      <c r="I51" s="3" t="str">
        <f>+VLOOKUP($C51,MasterData!$B$4:$K$1003,6,"false")</f>
        <v>M</v>
      </c>
      <c r="J51" s="31" t="str">
        <f t="shared" si="21"/>
        <v>8</v>
      </c>
      <c r="K51" s="1" t="str">
        <f t="shared" si="22"/>
        <v>PHX  8</v>
      </c>
    </row>
    <row r="52" spans="1:11" x14ac:dyDescent="0.3">
      <c r="A52" t="str">
        <f t="shared" si="20"/>
        <v>WDH  3</v>
      </c>
      <c r="B52" s="3">
        <f t="shared" si="5"/>
        <v>49</v>
      </c>
      <c r="C52" s="3">
        <v>168</v>
      </c>
      <c r="D52" s="27" t="s">
        <v>1229</v>
      </c>
      <c r="E52" s="1" t="str">
        <f>+VLOOKUP($C52,MasterData!$B$4:$K$1003,2,"false")</f>
        <v>Toby</v>
      </c>
      <c r="F52" s="1" t="str">
        <f>+VLOOKUP($C52,MasterData!$B$4:$K$1003,3,"false")</f>
        <v>Johnstone</v>
      </c>
      <c r="G52" s="1" t="str">
        <f>+VLOOKUP($C52,MasterData!$B$4:$K$1003,4,"false")</f>
        <v>WDH</v>
      </c>
      <c r="H52" s="1" t="str">
        <f>+VLOOKUP($C52,MasterData!$B$4:$K$1003,5,"false")</f>
        <v>U15</v>
      </c>
      <c r="I52" s="3" t="str">
        <f>+VLOOKUP($C52,MasterData!$B$4:$K$1003,6,"false")</f>
        <v>M</v>
      </c>
      <c r="J52" s="31" t="str">
        <f t="shared" si="21"/>
        <v>3</v>
      </c>
      <c r="K52" s="1" t="str">
        <f t="shared" si="22"/>
        <v>WDH  3</v>
      </c>
    </row>
    <row r="53" spans="1:11" x14ac:dyDescent="0.3">
      <c r="A53" t="str">
        <f t="shared" si="20"/>
        <v>HAS  3</v>
      </c>
      <c r="B53" s="3">
        <f t="shared" si="5"/>
        <v>50</v>
      </c>
      <c r="C53" s="3">
        <v>178</v>
      </c>
      <c r="D53" s="27" t="s">
        <v>1230</v>
      </c>
      <c r="E53" s="1" t="str">
        <f>+VLOOKUP($C53,MasterData!$B$4:$K$1003,2,"false")</f>
        <v>Leighton</v>
      </c>
      <c r="F53" s="1" t="str">
        <f>+VLOOKUP($C53,MasterData!$B$4:$K$1003,3,"false")</f>
        <v>Semark</v>
      </c>
      <c r="G53" s="1" t="str">
        <f>+VLOOKUP($C53,MasterData!$B$4:$K$1003,4,"false")</f>
        <v>HAS</v>
      </c>
      <c r="H53" s="1" t="str">
        <f>+VLOOKUP($C53,MasterData!$B$4:$K$1003,5,"false")</f>
        <v>U15</v>
      </c>
      <c r="I53" s="3" t="str">
        <f>+VLOOKUP($C53,MasterData!$B$4:$K$1003,6,"false")</f>
        <v>M</v>
      </c>
      <c r="J53" s="31" t="str">
        <f t="shared" si="21"/>
        <v>3</v>
      </c>
      <c r="K53" s="1" t="str">
        <f t="shared" si="22"/>
        <v>HAS  3</v>
      </c>
    </row>
    <row r="54" spans="1:11" x14ac:dyDescent="0.3">
      <c r="A54" t="str">
        <f t="shared" si="20"/>
        <v>HBS  3</v>
      </c>
      <c r="B54" s="3">
        <f t="shared" si="5"/>
        <v>51</v>
      </c>
      <c r="C54" s="3">
        <v>188</v>
      </c>
      <c r="D54" s="27" t="s">
        <v>1231</v>
      </c>
      <c r="E54" s="1" t="str">
        <f>+VLOOKUP($C54,MasterData!$B$4:$K$1003,2,"false")</f>
        <v>Henry</v>
      </c>
      <c r="F54" s="1" t="str">
        <f>+VLOOKUP($C54,MasterData!$B$4:$K$1003,3,"false")</f>
        <v>Davison</v>
      </c>
      <c r="G54" s="1" t="str">
        <f>+VLOOKUP($C54,MasterData!$B$4:$K$1003,4,"false")</f>
        <v>HBS</v>
      </c>
      <c r="H54" s="1" t="str">
        <f>+VLOOKUP($C54,MasterData!$B$4:$K$1003,5,"false")</f>
        <v>U15</v>
      </c>
      <c r="I54" s="3" t="str">
        <f>+VLOOKUP($C54,MasterData!$B$4:$K$1003,6,"false")</f>
        <v>M</v>
      </c>
      <c r="J54" s="31" t="str">
        <f t="shared" si="21"/>
        <v>3</v>
      </c>
      <c r="K54" s="1" t="str">
        <f t="shared" si="22"/>
        <v>HBS  3</v>
      </c>
    </row>
    <row r="55" spans="1:11" x14ac:dyDescent="0.3">
      <c r="A55" t="str">
        <f t="shared" si="20"/>
        <v>CRA  6</v>
      </c>
      <c r="B55" s="3">
        <f t="shared" si="5"/>
        <v>52</v>
      </c>
      <c r="C55" s="3">
        <v>166</v>
      </c>
      <c r="D55" s="27" t="s">
        <v>417</v>
      </c>
      <c r="E55" s="1" t="str">
        <f>+VLOOKUP($C55,MasterData!$B$4:$K$1003,2,"false")</f>
        <v>Samuel</v>
      </c>
      <c r="F55" s="1" t="str">
        <f>+VLOOKUP($C55,MasterData!$B$4:$K$1003,3,"false")</f>
        <v>Davis</v>
      </c>
      <c r="G55" s="1" t="str">
        <f>+VLOOKUP($C55,MasterData!$B$4:$K$1003,4,"false")</f>
        <v>CRA</v>
      </c>
      <c r="H55" s="1" t="str">
        <f>+VLOOKUP($C55,MasterData!$B$4:$K$1003,5,"false")</f>
        <v>U15</v>
      </c>
      <c r="I55" s="3" t="str">
        <f>+VLOOKUP($C55,MasterData!$B$4:$K$1003,6,"false")</f>
        <v>M</v>
      </c>
      <c r="J55" s="31" t="str">
        <f t="shared" si="21"/>
        <v>6</v>
      </c>
      <c r="K55" s="1" t="str">
        <f t="shared" si="22"/>
        <v>CRA  6</v>
      </c>
    </row>
    <row r="56" spans="1:11" x14ac:dyDescent="0.3">
      <c r="D56" s="27"/>
      <c r="E56" s="1"/>
      <c r="F56" s="1"/>
      <c r="G56" s="1"/>
      <c r="H56" s="1"/>
      <c r="I56" s="3"/>
      <c r="J56" s="31"/>
      <c r="K56" s="1"/>
    </row>
    <row r="57" spans="1:11" x14ac:dyDescent="0.3">
      <c r="D57" s="27"/>
      <c r="E57" s="1"/>
      <c r="F57" s="1"/>
      <c r="G57" s="1"/>
      <c r="H57" s="1"/>
      <c r="I57" s="3"/>
      <c r="J57" s="31"/>
      <c r="K57" s="1"/>
    </row>
    <row r="58" spans="1:11" x14ac:dyDescent="0.3">
      <c r="D58" s="27"/>
      <c r="E58" s="1"/>
      <c r="F58" s="1"/>
      <c r="G58" s="1"/>
      <c r="H58" s="1"/>
      <c r="I58" s="3"/>
      <c r="J58" s="31"/>
      <c r="K58" s="1"/>
    </row>
    <row r="59" spans="1:11" x14ac:dyDescent="0.3">
      <c r="D59" s="27"/>
      <c r="E59" s="1"/>
      <c r="F59" s="1"/>
      <c r="G59" s="1"/>
      <c r="H59" s="1"/>
      <c r="I59" s="3"/>
      <c r="J59" s="31"/>
      <c r="K59" s="1"/>
    </row>
    <row r="60" spans="1:11" x14ac:dyDescent="0.3">
      <c r="D60" s="27"/>
      <c r="E60" s="1"/>
      <c r="F60" s="1"/>
      <c r="G60" s="1"/>
      <c r="H60" s="1"/>
      <c r="I60" s="3"/>
      <c r="J60" s="31"/>
      <c r="K60" s="1"/>
    </row>
    <row r="61" spans="1:11" x14ac:dyDescent="0.3">
      <c r="D61" s="27"/>
      <c r="E61" s="1"/>
      <c r="F61" s="1"/>
      <c r="G61" s="1"/>
      <c r="H61" s="1"/>
      <c r="I61" s="3"/>
      <c r="J61" s="31"/>
      <c r="K61" s="1"/>
    </row>
    <row r="62" spans="1:11" x14ac:dyDescent="0.3">
      <c r="E62" s="1"/>
      <c r="F62" s="1"/>
      <c r="G62" s="1"/>
      <c r="H62" s="1"/>
      <c r="I62" s="3"/>
    </row>
    <row r="63" spans="1:11" x14ac:dyDescent="0.3">
      <c r="E63" s="1"/>
      <c r="F63" s="1"/>
      <c r="G63" s="1"/>
      <c r="H63" s="1"/>
      <c r="I63" s="3"/>
    </row>
    <row r="64" spans="1:11" x14ac:dyDescent="0.3">
      <c r="E64" s="1"/>
      <c r="F64" s="1"/>
      <c r="G64" s="1"/>
      <c r="H64" s="1"/>
      <c r="I64" s="3"/>
    </row>
    <row r="65" spans="5:9" x14ac:dyDescent="0.3">
      <c r="E65" s="1"/>
      <c r="F65" s="1"/>
      <c r="G65" s="1"/>
      <c r="H65" s="1"/>
      <c r="I65" s="3"/>
    </row>
    <row r="66" spans="5:9" x14ac:dyDescent="0.3">
      <c r="E66" s="1"/>
      <c r="F66" s="1"/>
      <c r="G66" s="1"/>
      <c r="H66" s="1"/>
      <c r="I66" s="3"/>
    </row>
    <row r="67" spans="5:9" x14ac:dyDescent="0.3">
      <c r="E67" s="1"/>
      <c r="F67" s="1"/>
      <c r="G67" s="1"/>
      <c r="H67" s="1"/>
      <c r="I67" s="3"/>
    </row>
    <row r="68" spans="5:9" x14ac:dyDescent="0.3">
      <c r="E68" s="1"/>
      <c r="F68" s="1"/>
      <c r="G68" s="1"/>
      <c r="H68" s="1"/>
      <c r="I68" s="3"/>
    </row>
    <row r="69" spans="5:9" x14ac:dyDescent="0.3">
      <c r="E69" s="1"/>
      <c r="F69" s="1"/>
      <c r="G69" s="1"/>
      <c r="H69" s="1"/>
      <c r="I69" s="3"/>
    </row>
    <row r="70" spans="5:9" x14ac:dyDescent="0.3">
      <c r="E70" s="1"/>
      <c r="F70" s="1"/>
      <c r="G70" s="1"/>
      <c r="H70" s="1"/>
      <c r="I70" s="3"/>
    </row>
    <row r="71" spans="5:9" x14ac:dyDescent="0.3">
      <c r="E71" s="1"/>
      <c r="F71" s="1"/>
      <c r="G71" s="1"/>
      <c r="H71" s="1"/>
      <c r="I71" s="3"/>
    </row>
    <row r="72" spans="5:9" x14ac:dyDescent="0.3">
      <c r="E72" s="1"/>
      <c r="F72" s="1"/>
      <c r="G72" s="1"/>
      <c r="H72" s="1"/>
      <c r="I72" s="3"/>
    </row>
    <row r="73" spans="5:9" x14ac:dyDescent="0.3">
      <c r="E73" s="1"/>
      <c r="F73" s="1"/>
      <c r="G73" s="1"/>
      <c r="H73" s="1"/>
      <c r="I73" s="3"/>
    </row>
    <row r="74" spans="5:9" x14ac:dyDescent="0.3">
      <c r="E74" s="1"/>
      <c r="F74" s="1"/>
      <c r="G74" s="1"/>
      <c r="H74" s="1"/>
      <c r="I74" s="3"/>
    </row>
    <row r="75" spans="5:9" x14ac:dyDescent="0.3">
      <c r="E75" s="1"/>
      <c r="F75" s="1"/>
      <c r="G75" s="1"/>
      <c r="H75" s="1"/>
      <c r="I75" s="3"/>
    </row>
    <row r="76" spans="5:9" x14ac:dyDescent="0.3">
      <c r="E76" s="1"/>
      <c r="F76" s="1"/>
      <c r="G76" s="1"/>
      <c r="H76" s="1"/>
      <c r="I76" s="3"/>
    </row>
    <row r="77" spans="5:9" x14ac:dyDescent="0.3">
      <c r="E77" s="1"/>
      <c r="F77" s="1"/>
      <c r="G77" s="1"/>
      <c r="H77" s="1"/>
      <c r="I77" s="3"/>
    </row>
    <row r="78" spans="5:9" x14ac:dyDescent="0.3">
      <c r="E78" s="1"/>
      <c r="F78" s="1"/>
      <c r="G78" s="1"/>
      <c r="H78" s="1"/>
      <c r="I78" s="3"/>
    </row>
    <row r="79" spans="5:9" x14ac:dyDescent="0.3">
      <c r="E79" s="1"/>
      <c r="F79" s="1"/>
      <c r="G79" s="1"/>
      <c r="H79" s="1"/>
      <c r="I79" s="3"/>
    </row>
    <row r="80" spans="5:9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202</v>
      </c>
    </row>
    <row r="101" spans="2:14" x14ac:dyDescent="0.3">
      <c r="E101" s="1"/>
      <c r="F101" s="1"/>
      <c r="G101" s="1"/>
      <c r="H101" s="1"/>
      <c r="I101" s="3"/>
      <c r="N101" t="s">
        <v>201</v>
      </c>
    </row>
    <row r="102" spans="2:14" x14ac:dyDescent="0.3">
      <c r="E102" s="1"/>
      <c r="F102" s="1"/>
      <c r="G102" s="1"/>
      <c r="H102" s="1"/>
      <c r="I102" s="3"/>
      <c r="N102" t="s">
        <v>492</v>
      </c>
    </row>
    <row r="103" spans="2:14" x14ac:dyDescent="0.3">
      <c r="E103" s="1"/>
      <c r="F103" s="1"/>
      <c r="G103" s="1"/>
      <c r="H103" s="1"/>
      <c r="I103" s="3"/>
      <c r="N103" t="s">
        <v>207</v>
      </c>
    </row>
    <row r="104" spans="2:14" x14ac:dyDescent="0.3">
      <c r="N104" t="s">
        <v>483</v>
      </c>
    </row>
    <row r="105" spans="2:14" x14ac:dyDescent="0.3">
      <c r="N105" t="s">
        <v>498</v>
      </c>
    </row>
    <row r="106" spans="2:14" x14ac:dyDescent="0.3">
      <c r="B106" s="75"/>
      <c r="C106" s="75"/>
      <c r="D106" s="75"/>
      <c r="E106" s="5"/>
      <c r="F106" s="5"/>
      <c r="G106" s="5"/>
      <c r="H106" s="5"/>
      <c r="I106" s="5"/>
      <c r="N106" t="s">
        <v>204</v>
      </c>
    </row>
    <row r="107" spans="2:14" x14ac:dyDescent="0.3">
      <c r="N107" t="s">
        <v>203</v>
      </c>
    </row>
    <row r="108" spans="2:14" x14ac:dyDescent="0.3">
      <c r="B108" s="6" t="s">
        <v>212</v>
      </c>
      <c r="C108" s="6" t="s">
        <v>214</v>
      </c>
      <c r="D108" s="5" t="s">
        <v>200</v>
      </c>
      <c r="N108" t="s">
        <v>496</v>
      </c>
    </row>
    <row r="109" spans="2:14" x14ac:dyDescent="0.3">
      <c r="B109" s="3">
        <v>1</v>
      </c>
      <c r="N109" t="s">
        <v>206</v>
      </c>
    </row>
    <row r="110" spans="2:14" x14ac:dyDescent="0.3">
      <c r="B110" s="3">
        <f>+B109+1</f>
        <v>2</v>
      </c>
      <c r="N110" t="s">
        <v>205</v>
      </c>
    </row>
    <row r="111" spans="2:14" x14ac:dyDescent="0.3">
      <c r="B111" s="3">
        <f t="shared" ref="B111:B174" si="23">+B110+1</f>
        <v>3</v>
      </c>
    </row>
    <row r="112" spans="2:14" x14ac:dyDescent="0.3">
      <c r="B112" s="3">
        <f t="shared" si="23"/>
        <v>4</v>
      </c>
    </row>
    <row r="113" spans="2:2" x14ac:dyDescent="0.3">
      <c r="B113" s="3">
        <f t="shared" si="23"/>
        <v>5</v>
      </c>
    </row>
    <row r="114" spans="2:2" x14ac:dyDescent="0.3">
      <c r="B114" s="3">
        <f t="shared" si="23"/>
        <v>6</v>
      </c>
    </row>
    <row r="115" spans="2:2" x14ac:dyDescent="0.3">
      <c r="B115" s="3">
        <f t="shared" si="23"/>
        <v>7</v>
      </c>
    </row>
    <row r="116" spans="2:2" x14ac:dyDescent="0.3">
      <c r="B116" s="3">
        <f t="shared" si="23"/>
        <v>8</v>
      </c>
    </row>
    <row r="117" spans="2:2" x14ac:dyDescent="0.3">
      <c r="B117" s="3">
        <f t="shared" si="23"/>
        <v>9</v>
      </c>
    </row>
    <row r="118" spans="2:2" x14ac:dyDescent="0.3">
      <c r="B118" s="3">
        <f t="shared" si="23"/>
        <v>10</v>
      </c>
    </row>
    <row r="119" spans="2:2" x14ac:dyDescent="0.3">
      <c r="B119" s="3">
        <f t="shared" si="23"/>
        <v>11</v>
      </c>
    </row>
    <row r="120" spans="2:2" x14ac:dyDescent="0.3">
      <c r="B120" s="3">
        <f t="shared" si="23"/>
        <v>12</v>
      </c>
    </row>
    <row r="121" spans="2:2" x14ac:dyDescent="0.3">
      <c r="B121" s="3">
        <f t="shared" si="23"/>
        <v>13</v>
      </c>
    </row>
    <row r="122" spans="2:2" x14ac:dyDescent="0.3">
      <c r="B122" s="3">
        <f t="shared" si="23"/>
        <v>14</v>
      </c>
    </row>
    <row r="123" spans="2:2" x14ac:dyDescent="0.3">
      <c r="B123" s="3">
        <f t="shared" si="23"/>
        <v>15</v>
      </c>
    </row>
    <row r="124" spans="2:2" x14ac:dyDescent="0.3">
      <c r="B124" s="3">
        <f t="shared" si="23"/>
        <v>16</v>
      </c>
    </row>
    <row r="125" spans="2:2" x14ac:dyDescent="0.3">
      <c r="B125" s="3">
        <f t="shared" si="23"/>
        <v>17</v>
      </c>
    </row>
    <row r="126" spans="2:2" x14ac:dyDescent="0.3">
      <c r="B126" s="3">
        <f t="shared" si="23"/>
        <v>18</v>
      </c>
    </row>
    <row r="127" spans="2:2" x14ac:dyDescent="0.3">
      <c r="B127" s="3">
        <f t="shared" si="23"/>
        <v>19</v>
      </c>
    </row>
    <row r="128" spans="2:2" x14ac:dyDescent="0.3">
      <c r="B128" s="3">
        <f t="shared" si="23"/>
        <v>20</v>
      </c>
    </row>
    <row r="129" spans="2:2" x14ac:dyDescent="0.3">
      <c r="B129" s="3">
        <f t="shared" si="23"/>
        <v>21</v>
      </c>
    </row>
    <row r="130" spans="2:2" x14ac:dyDescent="0.3">
      <c r="B130" s="3">
        <f t="shared" si="23"/>
        <v>22</v>
      </c>
    </row>
    <row r="131" spans="2:2" x14ac:dyDescent="0.3">
      <c r="B131" s="3">
        <f t="shared" si="23"/>
        <v>23</v>
      </c>
    </row>
    <row r="132" spans="2:2" x14ac:dyDescent="0.3">
      <c r="B132" s="3">
        <f t="shared" si="23"/>
        <v>24</v>
      </c>
    </row>
    <row r="133" spans="2:2" x14ac:dyDescent="0.3">
      <c r="B133" s="3">
        <f t="shared" si="23"/>
        <v>25</v>
      </c>
    </row>
    <row r="134" spans="2:2" x14ac:dyDescent="0.3">
      <c r="B134" s="3">
        <f t="shared" si="23"/>
        <v>26</v>
      </c>
    </row>
    <row r="135" spans="2:2" x14ac:dyDescent="0.3">
      <c r="B135" s="3">
        <f t="shared" si="23"/>
        <v>27</v>
      </c>
    </row>
    <row r="136" spans="2:2" x14ac:dyDescent="0.3">
      <c r="B136" s="3">
        <f t="shared" si="23"/>
        <v>28</v>
      </c>
    </row>
    <row r="137" spans="2:2" x14ac:dyDescent="0.3">
      <c r="B137" s="3">
        <f t="shared" si="23"/>
        <v>29</v>
      </c>
    </row>
    <row r="138" spans="2:2" x14ac:dyDescent="0.3">
      <c r="B138" s="3">
        <f t="shared" si="23"/>
        <v>30</v>
      </c>
    </row>
    <row r="139" spans="2:2" x14ac:dyDescent="0.3">
      <c r="B139" s="3">
        <f t="shared" si="23"/>
        <v>31</v>
      </c>
    </row>
    <row r="140" spans="2:2" x14ac:dyDescent="0.3">
      <c r="B140" s="3">
        <f t="shared" si="23"/>
        <v>32</v>
      </c>
    </row>
    <row r="141" spans="2:2" x14ac:dyDescent="0.3">
      <c r="B141" s="3">
        <f t="shared" si="23"/>
        <v>33</v>
      </c>
    </row>
    <row r="142" spans="2:2" x14ac:dyDescent="0.3">
      <c r="B142" s="3">
        <f t="shared" si="23"/>
        <v>34</v>
      </c>
    </row>
    <row r="143" spans="2:2" x14ac:dyDescent="0.3">
      <c r="B143" s="3">
        <f t="shared" si="23"/>
        <v>35</v>
      </c>
    </row>
    <row r="144" spans="2:2" x14ac:dyDescent="0.3">
      <c r="B144" s="3">
        <f t="shared" si="23"/>
        <v>36</v>
      </c>
    </row>
    <row r="145" spans="2:2" x14ac:dyDescent="0.3">
      <c r="B145" s="3">
        <f t="shared" si="23"/>
        <v>37</v>
      </c>
    </row>
    <row r="146" spans="2:2" x14ac:dyDescent="0.3">
      <c r="B146" s="3">
        <f t="shared" si="23"/>
        <v>38</v>
      </c>
    </row>
    <row r="147" spans="2:2" x14ac:dyDescent="0.3">
      <c r="B147" s="3">
        <f t="shared" si="23"/>
        <v>39</v>
      </c>
    </row>
    <row r="148" spans="2:2" x14ac:dyDescent="0.3">
      <c r="B148" s="3">
        <f t="shared" si="23"/>
        <v>40</v>
      </c>
    </row>
    <row r="149" spans="2:2" x14ac:dyDescent="0.3">
      <c r="B149" s="3">
        <f t="shared" si="23"/>
        <v>41</v>
      </c>
    </row>
    <row r="150" spans="2:2" x14ac:dyDescent="0.3">
      <c r="B150" s="3">
        <f t="shared" si="23"/>
        <v>42</v>
      </c>
    </row>
    <row r="151" spans="2:2" x14ac:dyDescent="0.3">
      <c r="B151" s="3">
        <f t="shared" si="23"/>
        <v>43</v>
      </c>
    </row>
    <row r="152" spans="2:2" x14ac:dyDescent="0.3">
      <c r="B152" s="3">
        <f t="shared" si="23"/>
        <v>44</v>
      </c>
    </row>
    <row r="153" spans="2:2" x14ac:dyDescent="0.3">
      <c r="B153" s="3">
        <f t="shared" si="23"/>
        <v>45</v>
      </c>
    </row>
    <row r="154" spans="2:2" x14ac:dyDescent="0.3">
      <c r="B154" s="3">
        <f t="shared" si="23"/>
        <v>46</v>
      </c>
    </row>
    <row r="155" spans="2:2" x14ac:dyDescent="0.3">
      <c r="B155" s="3">
        <f t="shared" si="23"/>
        <v>47</v>
      </c>
    </row>
    <row r="156" spans="2:2" x14ac:dyDescent="0.3">
      <c r="B156" s="3">
        <f t="shared" si="23"/>
        <v>48</v>
      </c>
    </row>
    <row r="157" spans="2:2" x14ac:dyDescent="0.3">
      <c r="B157" s="3">
        <f t="shared" si="23"/>
        <v>49</v>
      </c>
    </row>
    <row r="158" spans="2:2" x14ac:dyDescent="0.3">
      <c r="B158" s="3">
        <f t="shared" si="23"/>
        <v>50</v>
      </c>
    </row>
    <row r="159" spans="2:2" x14ac:dyDescent="0.3">
      <c r="B159" s="3">
        <f t="shared" si="23"/>
        <v>51</v>
      </c>
    </row>
    <row r="160" spans="2:2" x14ac:dyDescent="0.3">
      <c r="B160" s="3">
        <f t="shared" si="23"/>
        <v>52</v>
      </c>
    </row>
    <row r="161" spans="2:2" x14ac:dyDescent="0.3">
      <c r="B161" s="3">
        <f t="shared" si="23"/>
        <v>53</v>
      </c>
    </row>
    <row r="162" spans="2:2" x14ac:dyDescent="0.3">
      <c r="B162" s="3">
        <f t="shared" si="23"/>
        <v>54</v>
      </c>
    </row>
    <row r="163" spans="2:2" x14ac:dyDescent="0.3">
      <c r="B163" s="3">
        <f t="shared" si="23"/>
        <v>55</v>
      </c>
    </row>
    <row r="164" spans="2:2" x14ac:dyDescent="0.3">
      <c r="B164" s="3">
        <f t="shared" si="23"/>
        <v>56</v>
      </c>
    </row>
    <row r="165" spans="2:2" x14ac:dyDescent="0.3">
      <c r="B165" s="3">
        <f t="shared" si="23"/>
        <v>57</v>
      </c>
    </row>
    <row r="166" spans="2:2" x14ac:dyDescent="0.3">
      <c r="B166" s="3">
        <f t="shared" si="23"/>
        <v>58</v>
      </c>
    </row>
    <row r="167" spans="2:2" x14ac:dyDescent="0.3">
      <c r="B167" s="3">
        <f t="shared" si="23"/>
        <v>59</v>
      </c>
    </row>
    <row r="168" spans="2:2" x14ac:dyDescent="0.3">
      <c r="B168" s="3">
        <f t="shared" si="23"/>
        <v>60</v>
      </c>
    </row>
    <row r="169" spans="2:2" x14ac:dyDescent="0.3">
      <c r="B169" s="3">
        <f t="shared" si="23"/>
        <v>61</v>
      </c>
    </row>
    <row r="170" spans="2:2" x14ac:dyDescent="0.3">
      <c r="B170" s="3">
        <f t="shared" si="23"/>
        <v>62</v>
      </c>
    </row>
    <row r="171" spans="2:2" x14ac:dyDescent="0.3">
      <c r="B171" s="3">
        <f t="shared" si="23"/>
        <v>63</v>
      </c>
    </row>
    <row r="172" spans="2:2" x14ac:dyDescent="0.3">
      <c r="B172" s="3">
        <f t="shared" si="23"/>
        <v>64</v>
      </c>
    </row>
    <row r="173" spans="2:2" x14ac:dyDescent="0.3">
      <c r="B173" s="3">
        <f t="shared" si="23"/>
        <v>65</v>
      </c>
    </row>
    <row r="174" spans="2:2" x14ac:dyDescent="0.3">
      <c r="B174" s="3">
        <f t="shared" si="23"/>
        <v>66</v>
      </c>
    </row>
    <row r="175" spans="2:2" x14ac:dyDescent="0.3">
      <c r="B175" s="3">
        <f t="shared" ref="B175:B208" si="24">+B174+1</f>
        <v>67</v>
      </c>
    </row>
    <row r="176" spans="2:2" x14ac:dyDescent="0.3">
      <c r="B176" s="3">
        <f t="shared" si="24"/>
        <v>68</v>
      </c>
    </row>
    <row r="177" spans="2:2" x14ac:dyDescent="0.3">
      <c r="B177" s="3">
        <f t="shared" si="24"/>
        <v>69</v>
      </c>
    </row>
    <row r="178" spans="2:2" x14ac:dyDescent="0.3">
      <c r="B178" s="3">
        <f t="shared" si="24"/>
        <v>70</v>
      </c>
    </row>
    <row r="179" spans="2:2" x14ac:dyDescent="0.3">
      <c r="B179" s="3">
        <f t="shared" si="24"/>
        <v>71</v>
      </c>
    </row>
    <row r="180" spans="2:2" x14ac:dyDescent="0.3">
      <c r="B180" s="3">
        <f t="shared" si="24"/>
        <v>72</v>
      </c>
    </row>
    <row r="181" spans="2:2" x14ac:dyDescent="0.3">
      <c r="B181" s="3">
        <f t="shared" si="24"/>
        <v>73</v>
      </c>
    </row>
    <row r="182" spans="2:2" x14ac:dyDescent="0.3">
      <c r="B182" s="3">
        <f t="shared" si="24"/>
        <v>74</v>
      </c>
    </row>
    <row r="183" spans="2:2" x14ac:dyDescent="0.3">
      <c r="B183" s="3">
        <f t="shared" si="24"/>
        <v>75</v>
      </c>
    </row>
    <row r="184" spans="2:2" x14ac:dyDescent="0.3">
      <c r="B184" s="3">
        <f t="shared" si="24"/>
        <v>76</v>
      </c>
    </row>
    <row r="185" spans="2:2" x14ac:dyDescent="0.3">
      <c r="B185" s="3">
        <f t="shared" si="24"/>
        <v>77</v>
      </c>
    </row>
    <row r="186" spans="2:2" x14ac:dyDescent="0.3">
      <c r="B186" s="3">
        <f t="shared" si="24"/>
        <v>78</v>
      </c>
    </row>
    <row r="187" spans="2:2" x14ac:dyDescent="0.3">
      <c r="B187" s="3">
        <f t="shared" si="24"/>
        <v>79</v>
      </c>
    </row>
    <row r="188" spans="2:2" x14ac:dyDescent="0.3">
      <c r="B188" s="3">
        <f t="shared" si="24"/>
        <v>80</v>
      </c>
    </row>
    <row r="189" spans="2:2" x14ac:dyDescent="0.3">
      <c r="B189" s="3">
        <f t="shared" si="24"/>
        <v>81</v>
      </c>
    </row>
    <row r="190" spans="2:2" x14ac:dyDescent="0.3">
      <c r="B190" s="3">
        <f t="shared" si="24"/>
        <v>82</v>
      </c>
    </row>
    <row r="191" spans="2:2" x14ac:dyDescent="0.3">
      <c r="B191" s="3">
        <f t="shared" si="24"/>
        <v>83</v>
      </c>
    </row>
    <row r="192" spans="2:2" x14ac:dyDescent="0.3">
      <c r="B192" s="3">
        <f t="shared" si="24"/>
        <v>84</v>
      </c>
    </row>
    <row r="193" spans="2:2" x14ac:dyDescent="0.3">
      <c r="B193" s="3">
        <f t="shared" si="24"/>
        <v>85</v>
      </c>
    </row>
    <row r="194" spans="2:2" x14ac:dyDescent="0.3">
      <c r="B194" s="3">
        <f t="shared" si="24"/>
        <v>86</v>
      </c>
    </row>
    <row r="195" spans="2:2" x14ac:dyDescent="0.3">
      <c r="B195" s="3">
        <f t="shared" si="24"/>
        <v>87</v>
      </c>
    </row>
    <row r="196" spans="2:2" x14ac:dyDescent="0.3">
      <c r="B196" s="3">
        <f t="shared" si="24"/>
        <v>88</v>
      </c>
    </row>
    <row r="197" spans="2:2" x14ac:dyDescent="0.3">
      <c r="B197" s="3">
        <f t="shared" si="24"/>
        <v>89</v>
      </c>
    </row>
    <row r="198" spans="2:2" x14ac:dyDescent="0.3">
      <c r="B198" s="3">
        <f t="shared" si="24"/>
        <v>90</v>
      </c>
    </row>
    <row r="199" spans="2:2" x14ac:dyDescent="0.3">
      <c r="B199" s="3">
        <f t="shared" si="24"/>
        <v>91</v>
      </c>
    </row>
    <row r="200" spans="2:2" x14ac:dyDescent="0.3">
      <c r="B200" s="3">
        <f t="shared" si="24"/>
        <v>92</v>
      </c>
    </row>
    <row r="201" spans="2:2" x14ac:dyDescent="0.3">
      <c r="B201" s="3">
        <f t="shared" si="24"/>
        <v>93</v>
      </c>
    </row>
    <row r="202" spans="2:2" x14ac:dyDescent="0.3">
      <c r="B202" s="3">
        <f t="shared" si="24"/>
        <v>94</v>
      </c>
    </row>
    <row r="203" spans="2:2" x14ac:dyDescent="0.3">
      <c r="B203" s="3">
        <f t="shared" si="24"/>
        <v>95</v>
      </c>
    </row>
    <row r="204" spans="2:2" x14ac:dyDescent="0.3">
      <c r="B204" s="3">
        <f t="shared" si="24"/>
        <v>96</v>
      </c>
    </row>
    <row r="205" spans="2:2" x14ac:dyDescent="0.3">
      <c r="B205" s="3">
        <f t="shared" si="24"/>
        <v>97</v>
      </c>
    </row>
    <row r="206" spans="2:2" x14ac:dyDescent="0.3">
      <c r="B206" s="3">
        <f t="shared" si="24"/>
        <v>98</v>
      </c>
    </row>
    <row r="207" spans="2:2" x14ac:dyDescent="0.3">
      <c r="B207" s="3">
        <f t="shared" si="24"/>
        <v>99</v>
      </c>
    </row>
    <row r="208" spans="2:2" x14ac:dyDescent="0.3">
      <c r="B208" s="3">
        <f t="shared" si="24"/>
        <v>100</v>
      </c>
    </row>
  </sheetData>
  <mergeCells count="3">
    <mergeCell ref="B2:G2"/>
    <mergeCell ref="B106:D106"/>
    <mergeCell ref="B1:G1"/>
  </mergeCells>
  <conditionalFormatting sqref="N11:AM11 N20:AM20 N29:AM29 N38:AM38">
    <cfRule type="cellIs" dxfId="14" priority="1" operator="lessThanOrEqual">
      <formula>3</formula>
    </cfRule>
  </conditionalFormatting>
  <pageMargins left="0.7" right="0.7" top="0.75" bottom="0.75" header="0.3" footer="0.3"/>
  <pageSetup paperSize="9" scale="5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  <pageSetUpPr fitToPage="1"/>
  </sheetPr>
  <dimension ref="A1:AM208"/>
  <sheetViews>
    <sheetView workbookViewId="0">
      <pane ySplit="3" topLeftCell="A4" activePane="bottomLeft" state="frozen"/>
      <selection activeCell="N2" sqref="N2"/>
      <selection pane="bottomLeft" activeCell="B1" sqref="B1:G1"/>
    </sheetView>
  </sheetViews>
  <sheetFormatPr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0.44140625" bestFit="1" customWidth="1"/>
    <col min="6" max="6" width="12.554687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73" t="s">
        <v>1017</v>
      </c>
      <c r="C1" s="73"/>
      <c r="D1" s="73"/>
      <c r="E1" s="73"/>
      <c r="F1" s="73"/>
      <c r="G1" s="73"/>
      <c r="H1" s="49"/>
      <c r="I1" s="24"/>
      <c r="J1" s="24"/>
      <c r="N1" s="45" t="s">
        <v>1015</v>
      </c>
    </row>
    <row r="2" spans="1:39" x14ac:dyDescent="0.3">
      <c r="B2" s="74" t="s">
        <v>208</v>
      </c>
      <c r="C2" s="74"/>
      <c r="D2" s="74"/>
      <c r="E2" s="74"/>
      <c r="F2" s="74"/>
      <c r="G2" s="74"/>
      <c r="H2" s="6"/>
      <c r="I2" s="6"/>
      <c r="J2" s="5"/>
      <c r="N2" s="45"/>
    </row>
    <row r="3" spans="1:39" x14ac:dyDescent="0.3">
      <c r="A3" s="26" t="s">
        <v>481</v>
      </c>
      <c r="B3" s="6" t="s">
        <v>212</v>
      </c>
      <c r="C3" s="6" t="s">
        <v>214</v>
      </c>
      <c r="D3" s="6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6" t="s">
        <v>215</v>
      </c>
      <c r="K3" s="6" t="s">
        <v>564</v>
      </c>
      <c r="N3" s="12" t="s">
        <v>492</v>
      </c>
      <c r="O3" s="12" t="s">
        <v>483</v>
      </c>
      <c r="P3" s="12" t="s">
        <v>201</v>
      </c>
      <c r="Q3" s="12" t="s">
        <v>206</v>
      </c>
      <c r="R3" s="12" t="s">
        <v>203</v>
      </c>
      <c r="S3" s="12" t="s">
        <v>496</v>
      </c>
      <c r="T3" s="12" t="s">
        <v>202</v>
      </c>
      <c r="U3" s="12" t="s">
        <v>207</v>
      </c>
      <c r="V3" s="12" t="s">
        <v>498</v>
      </c>
      <c r="W3" s="12" t="s">
        <v>801</v>
      </c>
      <c r="X3" s="12" t="s">
        <v>1088</v>
      </c>
      <c r="Y3" s="11"/>
      <c r="Z3" s="11"/>
      <c r="AA3" s="11"/>
      <c r="AB3" s="11"/>
      <c r="AC3" s="11"/>
      <c r="AD3" s="11"/>
      <c r="AE3" s="11"/>
      <c r="AF3" s="11"/>
      <c r="AG3" s="11"/>
      <c r="AH3" s="34"/>
      <c r="AI3" s="34"/>
      <c r="AJ3" s="34"/>
      <c r="AK3" s="34"/>
      <c r="AL3" s="34"/>
      <c r="AM3" s="34"/>
    </row>
    <row r="4" spans="1:39" x14ac:dyDescent="0.3">
      <c r="A4" t="str">
        <f>+K4</f>
        <v>CRA  1</v>
      </c>
      <c r="B4" s="3">
        <v>1</v>
      </c>
      <c r="C4" s="3">
        <v>276</v>
      </c>
      <c r="D4" s="28" t="s">
        <v>1232</v>
      </c>
      <c r="E4" s="1" t="str">
        <f>+VLOOKUP($C4,MasterData!$B$4:$K$1003,2,"false")</f>
        <v>Yasmin</v>
      </c>
      <c r="F4" s="1" t="str">
        <f>+VLOOKUP($C4,MasterData!$B$4:$K$1003,3,"false")</f>
        <v>Kashdan</v>
      </c>
      <c r="G4" s="1" t="str">
        <f>+VLOOKUP($C4,MasterData!$B$4:$K$1003,4,"false")</f>
        <v>CRA</v>
      </c>
      <c r="H4" s="1" t="str">
        <f>+VLOOKUP($C4,MasterData!$B$4:$K$1003,5,"false")</f>
        <v>U17</v>
      </c>
      <c r="I4" s="3" t="str">
        <f>+VLOOKUP($C4,MasterData!$B$4:$K$1003,6,"false")</f>
        <v>F</v>
      </c>
      <c r="J4" s="31" t="str">
        <f>TEXT(SUMPRODUCT(--(G4=$G$4:$G$598),--(B4&gt;$B$4:$B$598))+1,0)</f>
        <v>1</v>
      </c>
      <c r="K4" s="1" t="str">
        <f>+G4&amp;"  "&amp;J4</f>
        <v>CRA  1</v>
      </c>
      <c r="M4">
        <v>1</v>
      </c>
      <c r="N4" s="35">
        <f>+IF(ISNA(VLOOKUP(N$3&amp;"  "&amp;$M4,$A$3:$I$110,2,0)),"",VLOOKUP(N$3&amp;"  "&amp;$M4,$A$3:$I$110,2,0))</f>
        <v>1</v>
      </c>
      <c r="O4" s="35">
        <f t="shared" ref="O4:AM9" si="0">+IF(ISNA(VLOOKUP(O$3&amp;"  "&amp;$M4,$A$3:$I$110,2,0)),"",VLOOKUP(O$3&amp;"  "&amp;$M4,$A$3:$I$110,2,0))</f>
        <v>3</v>
      </c>
      <c r="P4" s="35">
        <f t="shared" si="0"/>
        <v>4</v>
      </c>
      <c r="Q4" s="35">
        <f t="shared" si="0"/>
        <v>5</v>
      </c>
      <c r="R4" s="35">
        <f t="shared" si="0"/>
        <v>6</v>
      </c>
      <c r="S4" s="35">
        <f t="shared" si="0"/>
        <v>7</v>
      </c>
      <c r="T4" s="35">
        <f t="shared" si="0"/>
        <v>8</v>
      </c>
      <c r="U4" s="35">
        <f t="shared" si="0"/>
        <v>9</v>
      </c>
      <c r="V4" s="35">
        <f t="shared" si="0"/>
        <v>14</v>
      </c>
      <c r="W4" s="35">
        <f t="shared" si="0"/>
        <v>15</v>
      </c>
      <c r="X4" s="35" t="str">
        <f t="shared" si="0"/>
        <v/>
      </c>
      <c r="Y4" s="35" t="str">
        <f t="shared" si="0"/>
        <v/>
      </c>
      <c r="Z4" s="35" t="str">
        <f t="shared" si="0"/>
        <v/>
      </c>
      <c r="AA4" s="35" t="str">
        <f t="shared" si="0"/>
        <v/>
      </c>
      <c r="AB4" s="35" t="str">
        <f t="shared" si="0"/>
        <v/>
      </c>
      <c r="AC4" s="35" t="str">
        <f t="shared" si="0"/>
        <v/>
      </c>
      <c r="AD4" s="35" t="str">
        <f t="shared" si="0"/>
        <v/>
      </c>
      <c r="AE4" s="35" t="str">
        <f t="shared" si="0"/>
        <v/>
      </c>
      <c r="AF4" s="35" t="str">
        <f t="shared" si="0"/>
        <v/>
      </c>
      <c r="AG4" s="35" t="str">
        <f t="shared" si="0"/>
        <v/>
      </c>
      <c r="AH4" s="35" t="str">
        <f t="shared" si="0"/>
        <v/>
      </c>
      <c r="AI4" s="35" t="str">
        <f t="shared" si="0"/>
        <v/>
      </c>
      <c r="AJ4" s="35" t="str">
        <f t="shared" si="0"/>
        <v/>
      </c>
      <c r="AK4" s="35" t="str">
        <f t="shared" si="0"/>
        <v/>
      </c>
      <c r="AL4" s="35" t="str">
        <f t="shared" si="0"/>
        <v/>
      </c>
      <c r="AM4" s="35" t="str">
        <f t="shared" si="0"/>
        <v/>
      </c>
    </row>
    <row r="5" spans="1:39" x14ac:dyDescent="0.3">
      <c r="A5" t="str">
        <f t="shared" ref="A5:A9" si="1">+K5</f>
        <v>CRA  2</v>
      </c>
      <c r="B5" s="3">
        <f t="shared" ref="B5:B22" si="2">+B4+1</f>
        <v>2</v>
      </c>
      <c r="C5" s="3">
        <v>269</v>
      </c>
      <c r="D5" s="28" t="s">
        <v>1233</v>
      </c>
      <c r="E5" s="1" t="str">
        <f>+VLOOKUP($C5,MasterData!$B$4:$K$1003,2,"false")</f>
        <v>Amelia</v>
      </c>
      <c r="F5" s="1" t="str">
        <f>+VLOOKUP($C5,MasterData!$B$4:$K$1003,3,"false")</f>
        <v>Cox</v>
      </c>
      <c r="G5" s="1" t="str">
        <f>+VLOOKUP($C5,MasterData!$B$4:$K$1003,4,"false")</f>
        <v>CRA</v>
      </c>
      <c r="H5" s="1" t="str">
        <f>+VLOOKUP($C5,MasterData!$B$4:$K$1003,5,"false")</f>
        <v>U17</v>
      </c>
      <c r="I5" s="3" t="str">
        <f>+VLOOKUP($C5,MasterData!$B$4:$K$1003,6,"false")</f>
        <v>F</v>
      </c>
      <c r="J5" s="31" t="str">
        <f t="shared" ref="J5:J9" si="3">TEXT(SUMPRODUCT(--(G5=$G$4:$G$598),--(B5&gt;$B$4:$B$598))+1,0)</f>
        <v>2</v>
      </c>
      <c r="K5" s="1" t="str">
        <f t="shared" ref="K5:K9" si="4">+G5&amp;"  "&amp;J5</f>
        <v>CRA  2</v>
      </c>
      <c r="M5">
        <v>2</v>
      </c>
      <c r="N5" s="35">
        <f t="shared" ref="N5:AC9" si="5">+IF(ISNA(VLOOKUP(N$3&amp;"  "&amp;$M5,$A$3:$I$110,2,0)),"",VLOOKUP(N$3&amp;"  "&amp;$M5,$A$3:$I$110,2,0))</f>
        <v>2</v>
      </c>
      <c r="O5" s="35" t="str">
        <f t="shared" si="5"/>
        <v/>
      </c>
      <c r="P5" s="35">
        <f t="shared" si="5"/>
        <v>11</v>
      </c>
      <c r="Q5" s="35" t="str">
        <f t="shared" si="5"/>
        <v/>
      </c>
      <c r="R5" s="35">
        <f t="shared" si="5"/>
        <v>12</v>
      </c>
      <c r="S5" s="35">
        <f t="shared" si="5"/>
        <v>18</v>
      </c>
      <c r="T5" s="35" t="str">
        <f t="shared" si="5"/>
        <v/>
      </c>
      <c r="U5" s="35" t="str">
        <f t="shared" si="5"/>
        <v/>
      </c>
      <c r="V5" s="35">
        <f t="shared" si="5"/>
        <v>19</v>
      </c>
      <c r="W5" s="35" t="str">
        <f t="shared" si="5"/>
        <v/>
      </c>
      <c r="X5" s="35" t="str">
        <f t="shared" si="5"/>
        <v/>
      </c>
      <c r="Y5" s="35" t="str">
        <f t="shared" si="5"/>
        <v/>
      </c>
      <c r="Z5" s="35" t="str">
        <f t="shared" si="5"/>
        <v/>
      </c>
      <c r="AA5" s="35" t="str">
        <f t="shared" si="5"/>
        <v/>
      </c>
      <c r="AB5" s="35" t="str">
        <f t="shared" si="5"/>
        <v/>
      </c>
      <c r="AC5" s="35" t="str">
        <f t="shared" si="5"/>
        <v/>
      </c>
      <c r="AD5" s="35" t="str">
        <f t="shared" si="0"/>
        <v/>
      </c>
      <c r="AE5" s="35" t="str">
        <f t="shared" si="0"/>
        <v/>
      </c>
      <c r="AF5" s="35" t="str">
        <f t="shared" si="0"/>
        <v/>
      </c>
      <c r="AG5" s="35" t="str">
        <f t="shared" si="0"/>
        <v/>
      </c>
      <c r="AH5" s="35" t="str">
        <f t="shared" si="0"/>
        <v/>
      </c>
      <c r="AI5" s="35" t="str">
        <f t="shared" si="0"/>
        <v/>
      </c>
      <c r="AJ5" s="35" t="str">
        <f t="shared" si="0"/>
        <v/>
      </c>
      <c r="AK5" s="35" t="str">
        <f t="shared" si="0"/>
        <v/>
      </c>
      <c r="AL5" s="35" t="str">
        <f t="shared" si="0"/>
        <v/>
      </c>
      <c r="AM5" s="35" t="str">
        <f t="shared" si="0"/>
        <v/>
      </c>
    </row>
    <row r="6" spans="1:39" x14ac:dyDescent="0.3">
      <c r="A6" t="str">
        <f t="shared" si="1"/>
        <v>BWT  1</v>
      </c>
      <c r="B6" s="3">
        <f t="shared" si="2"/>
        <v>3</v>
      </c>
      <c r="C6" s="3">
        <v>275</v>
      </c>
      <c r="D6" s="28" t="s">
        <v>1234</v>
      </c>
      <c r="E6" s="1" t="str">
        <f>+VLOOKUP($C6,MasterData!$B$4:$K$1003,2,"false")</f>
        <v>Daisy</v>
      </c>
      <c r="F6" s="1" t="str">
        <f>+VLOOKUP($C6,MasterData!$B$4:$K$1003,3,"false")</f>
        <v>Burton</v>
      </c>
      <c r="G6" s="1" t="str">
        <f>+VLOOKUP($C6,MasterData!$B$4:$K$1003,4,"false")</f>
        <v>BWT</v>
      </c>
      <c r="H6" s="1" t="str">
        <f>+VLOOKUP($C6,MasterData!$B$4:$K$1003,5,"false")</f>
        <v>U17</v>
      </c>
      <c r="I6" s="3" t="str">
        <f>+VLOOKUP($C6,MasterData!$B$4:$K$1003,6,"false")</f>
        <v>F</v>
      </c>
      <c r="J6" s="31" t="str">
        <f t="shared" si="3"/>
        <v>1</v>
      </c>
      <c r="K6" s="1" t="str">
        <f t="shared" si="4"/>
        <v>BWT  1</v>
      </c>
      <c r="M6">
        <v>3</v>
      </c>
      <c r="N6" s="35">
        <f t="shared" si="5"/>
        <v>10</v>
      </c>
      <c r="O6" s="35" t="str">
        <f t="shared" si="0"/>
        <v/>
      </c>
      <c r="P6" s="35">
        <f t="shared" si="0"/>
        <v>16</v>
      </c>
      <c r="Q6" s="35" t="str">
        <f t="shared" si="0"/>
        <v/>
      </c>
      <c r="R6" s="35">
        <f t="shared" si="0"/>
        <v>13</v>
      </c>
      <c r="S6" s="35" t="str">
        <f t="shared" si="0"/>
        <v/>
      </c>
      <c r="T6" s="35" t="str">
        <f t="shared" si="0"/>
        <v/>
      </c>
      <c r="U6" s="35" t="str">
        <f t="shared" si="0"/>
        <v/>
      </c>
      <c r="V6" s="35" t="str">
        <f t="shared" si="0"/>
        <v/>
      </c>
      <c r="W6" s="35" t="str">
        <f t="shared" si="0"/>
        <v/>
      </c>
      <c r="X6" s="35" t="str">
        <f t="shared" si="0"/>
        <v/>
      </c>
      <c r="Y6" s="35" t="str">
        <f t="shared" si="0"/>
        <v/>
      </c>
      <c r="Z6" s="35" t="str">
        <f t="shared" si="0"/>
        <v/>
      </c>
      <c r="AA6" s="35" t="str">
        <f t="shared" si="0"/>
        <v/>
      </c>
      <c r="AB6" s="35" t="str">
        <f t="shared" si="0"/>
        <v/>
      </c>
      <c r="AC6" s="35" t="str">
        <f t="shared" si="0"/>
        <v/>
      </c>
      <c r="AD6" s="35" t="str">
        <f t="shared" si="0"/>
        <v/>
      </c>
      <c r="AE6" s="35" t="str">
        <f t="shared" si="0"/>
        <v/>
      </c>
      <c r="AF6" s="35" t="str">
        <f t="shared" si="0"/>
        <v/>
      </c>
      <c r="AG6" s="35" t="str">
        <f t="shared" si="0"/>
        <v/>
      </c>
      <c r="AH6" s="35" t="str">
        <f t="shared" si="0"/>
        <v/>
      </c>
      <c r="AI6" s="35" t="str">
        <f t="shared" si="0"/>
        <v/>
      </c>
      <c r="AJ6" s="35" t="str">
        <f t="shared" si="0"/>
        <v/>
      </c>
      <c r="AK6" s="35" t="str">
        <f t="shared" si="0"/>
        <v/>
      </c>
      <c r="AL6" s="35" t="str">
        <f t="shared" si="0"/>
        <v/>
      </c>
      <c r="AM6" s="35" t="str">
        <f t="shared" si="0"/>
        <v/>
      </c>
    </row>
    <row r="7" spans="1:39" x14ac:dyDescent="0.3">
      <c r="A7" t="str">
        <f t="shared" si="1"/>
        <v>B&amp;H  1</v>
      </c>
      <c r="B7" s="3">
        <f t="shared" si="2"/>
        <v>4</v>
      </c>
      <c r="C7" s="3">
        <v>277</v>
      </c>
      <c r="D7" s="28" t="s">
        <v>419</v>
      </c>
      <c r="E7" s="1" t="str">
        <f>+VLOOKUP($C7,MasterData!$B$4:$K$1003,2,"false")</f>
        <v>Eadie</v>
      </c>
      <c r="F7" s="1" t="str">
        <f>+VLOOKUP($C7,MasterData!$B$4:$K$1003,3,"false")</f>
        <v>Yelling</v>
      </c>
      <c r="G7" s="1" t="str">
        <f>+VLOOKUP($C7,MasterData!$B$4:$K$1003,4,"false")</f>
        <v>B&amp;H</v>
      </c>
      <c r="H7" s="1" t="str">
        <f>+VLOOKUP($C7,MasterData!$B$4:$K$1003,5,"false")</f>
        <v>U17</v>
      </c>
      <c r="I7" s="3" t="str">
        <f>+VLOOKUP($C7,MasterData!$B$4:$K$1003,6,"false")</f>
        <v>F</v>
      </c>
      <c r="J7" s="31" t="str">
        <f t="shared" si="3"/>
        <v>1</v>
      </c>
      <c r="K7" s="1" t="str">
        <f t="shared" si="4"/>
        <v>B&amp;H  1</v>
      </c>
      <c r="N7" s="35" t="str">
        <f t="shared" si="5"/>
        <v/>
      </c>
      <c r="O7" s="35" t="str">
        <f t="shared" si="0"/>
        <v/>
      </c>
      <c r="P7" s="35" t="str">
        <f t="shared" si="0"/>
        <v/>
      </c>
      <c r="Q7" s="35" t="str">
        <f t="shared" si="0"/>
        <v/>
      </c>
      <c r="R7" s="35" t="str">
        <f t="shared" si="0"/>
        <v/>
      </c>
      <c r="S7" s="35" t="str">
        <f t="shared" si="0"/>
        <v/>
      </c>
      <c r="T7" s="35" t="str">
        <f t="shared" si="0"/>
        <v/>
      </c>
      <c r="U7" s="35" t="str">
        <f t="shared" si="0"/>
        <v/>
      </c>
      <c r="V7" s="35" t="str">
        <f t="shared" si="0"/>
        <v/>
      </c>
      <c r="W7" s="35" t="str">
        <f t="shared" si="0"/>
        <v/>
      </c>
      <c r="X7" s="35" t="str">
        <f t="shared" si="0"/>
        <v/>
      </c>
      <c r="Y7" s="35" t="str">
        <f t="shared" si="0"/>
        <v/>
      </c>
      <c r="Z7" s="35" t="str">
        <f t="shared" si="0"/>
        <v/>
      </c>
      <c r="AA7" s="35" t="str">
        <f t="shared" si="0"/>
        <v/>
      </c>
      <c r="AB7" s="35" t="str">
        <f t="shared" si="0"/>
        <v/>
      </c>
      <c r="AC7" s="35" t="str">
        <f t="shared" si="0"/>
        <v/>
      </c>
      <c r="AD7" s="35" t="str">
        <f t="shared" si="0"/>
        <v/>
      </c>
      <c r="AE7" s="35" t="str">
        <f t="shared" si="0"/>
        <v/>
      </c>
      <c r="AF7" s="35" t="str">
        <f t="shared" si="0"/>
        <v/>
      </c>
      <c r="AG7" s="35" t="str">
        <f t="shared" si="0"/>
        <v/>
      </c>
      <c r="AH7" s="35" t="str">
        <f t="shared" si="0"/>
        <v/>
      </c>
      <c r="AI7" s="35" t="str">
        <f t="shared" si="0"/>
        <v/>
      </c>
      <c r="AJ7" s="35" t="str">
        <f t="shared" si="0"/>
        <v/>
      </c>
      <c r="AK7" s="35" t="str">
        <f t="shared" si="0"/>
        <v/>
      </c>
      <c r="AL7" s="35" t="str">
        <f t="shared" si="0"/>
        <v/>
      </c>
      <c r="AM7" s="35" t="str">
        <f t="shared" si="0"/>
        <v/>
      </c>
    </row>
    <row r="8" spans="1:39" x14ac:dyDescent="0.3">
      <c r="A8" t="str">
        <f t="shared" si="1"/>
        <v>LEW  1</v>
      </c>
      <c r="B8" s="3">
        <f t="shared" si="2"/>
        <v>5</v>
      </c>
      <c r="C8" s="3">
        <v>268</v>
      </c>
      <c r="D8" s="28" t="s">
        <v>1235</v>
      </c>
      <c r="E8" s="1" t="str">
        <f>+VLOOKUP($C8,MasterData!$B$4:$K$1003,2,"false")</f>
        <v>Isabel</v>
      </c>
      <c r="F8" s="1" t="str">
        <f>+VLOOKUP($C8,MasterData!$B$4:$K$1003,3,"false")</f>
        <v>Guirdham</v>
      </c>
      <c r="G8" s="1" t="str">
        <f>+VLOOKUP($C8,MasterData!$B$4:$K$1003,4,"false")</f>
        <v>LEW</v>
      </c>
      <c r="H8" s="1" t="str">
        <f>+VLOOKUP($C8,MasterData!$B$4:$K$1003,5,"false")</f>
        <v>U17</v>
      </c>
      <c r="I8" s="3" t="str">
        <f>+VLOOKUP($C8,MasterData!$B$4:$K$1003,6,"false")</f>
        <v>F</v>
      </c>
      <c r="J8" s="31" t="str">
        <f t="shared" si="3"/>
        <v>1</v>
      </c>
      <c r="K8" s="1" t="str">
        <f t="shared" si="4"/>
        <v>LEW  1</v>
      </c>
      <c r="N8" s="35" t="str">
        <f t="shared" si="5"/>
        <v/>
      </c>
      <c r="O8" s="35" t="str">
        <f t="shared" si="0"/>
        <v/>
      </c>
      <c r="P8" s="35" t="str">
        <f t="shared" si="0"/>
        <v/>
      </c>
      <c r="Q8" s="35" t="str">
        <f t="shared" si="0"/>
        <v/>
      </c>
      <c r="R8" s="35" t="str">
        <f t="shared" si="0"/>
        <v/>
      </c>
      <c r="S8" s="35" t="str">
        <f t="shared" si="0"/>
        <v/>
      </c>
      <c r="T8" s="35" t="str">
        <f t="shared" si="0"/>
        <v/>
      </c>
      <c r="U8" s="35" t="str">
        <f t="shared" si="0"/>
        <v/>
      </c>
      <c r="V8" s="35" t="str">
        <f t="shared" si="0"/>
        <v/>
      </c>
      <c r="W8" s="35" t="str">
        <f t="shared" si="0"/>
        <v/>
      </c>
      <c r="X8" s="35" t="str">
        <f t="shared" si="0"/>
        <v/>
      </c>
      <c r="Y8" s="35" t="str">
        <f t="shared" si="0"/>
        <v/>
      </c>
      <c r="Z8" s="35" t="str">
        <f t="shared" si="0"/>
        <v/>
      </c>
      <c r="AA8" s="35" t="str">
        <f t="shared" si="0"/>
        <v/>
      </c>
      <c r="AB8" s="35" t="str">
        <f t="shared" si="0"/>
        <v/>
      </c>
      <c r="AC8" s="35" t="str">
        <f t="shared" si="0"/>
        <v/>
      </c>
      <c r="AD8" s="35" t="str">
        <f t="shared" si="0"/>
        <v/>
      </c>
      <c r="AE8" s="35" t="str">
        <f t="shared" si="0"/>
        <v/>
      </c>
      <c r="AF8" s="35" t="str">
        <f t="shared" si="0"/>
        <v/>
      </c>
      <c r="AG8" s="35" t="str">
        <f t="shared" si="0"/>
        <v/>
      </c>
      <c r="AH8" s="35" t="str">
        <f t="shared" si="0"/>
        <v/>
      </c>
      <c r="AI8" s="35" t="str">
        <f t="shared" si="0"/>
        <v/>
      </c>
      <c r="AJ8" s="35" t="str">
        <f t="shared" si="0"/>
        <v/>
      </c>
      <c r="AK8" s="35" t="str">
        <f t="shared" si="0"/>
        <v/>
      </c>
      <c r="AL8" s="35" t="str">
        <f t="shared" si="0"/>
        <v/>
      </c>
      <c r="AM8" s="35" t="str">
        <f t="shared" si="0"/>
        <v/>
      </c>
    </row>
    <row r="9" spans="1:39" x14ac:dyDescent="0.3">
      <c r="A9" t="str">
        <f t="shared" si="1"/>
        <v>CHI  1</v>
      </c>
      <c r="B9" s="3">
        <f t="shared" si="2"/>
        <v>6</v>
      </c>
      <c r="C9" s="3">
        <v>287</v>
      </c>
      <c r="D9" s="28" t="s">
        <v>1236</v>
      </c>
      <c r="E9" s="1" t="str">
        <f>+VLOOKUP($C9,MasterData!$B$4:$K$1003,2,"false")</f>
        <v>Cerys</v>
      </c>
      <c r="F9" s="1" t="str">
        <f>+VLOOKUP($C9,MasterData!$B$4:$K$1003,3,"false")</f>
        <v>Dickinson</v>
      </c>
      <c r="G9" s="1" t="str">
        <f>+VLOOKUP($C9,MasterData!$B$4:$K$1003,4,"false")</f>
        <v>CHI</v>
      </c>
      <c r="H9" s="1" t="str">
        <f>+VLOOKUP($C9,MasterData!$B$4:$K$1003,5,"false")</f>
        <v>U17</v>
      </c>
      <c r="I9" s="3" t="str">
        <f>+VLOOKUP($C9,MasterData!$B$4:$K$1003,6,"false")</f>
        <v>F</v>
      </c>
      <c r="J9" s="31" t="str">
        <f t="shared" si="3"/>
        <v>1</v>
      </c>
      <c r="K9" s="1" t="str">
        <f t="shared" si="4"/>
        <v>CHI  1</v>
      </c>
      <c r="N9" s="35" t="str">
        <f t="shared" si="5"/>
        <v/>
      </c>
      <c r="O9" s="35" t="str">
        <f t="shared" si="0"/>
        <v/>
      </c>
      <c r="P9" s="35" t="str">
        <f t="shared" si="0"/>
        <v/>
      </c>
      <c r="Q9" s="35" t="str">
        <f t="shared" si="0"/>
        <v/>
      </c>
      <c r="R9" s="35" t="str">
        <f t="shared" si="0"/>
        <v/>
      </c>
      <c r="S9" s="35" t="str">
        <f t="shared" si="0"/>
        <v/>
      </c>
      <c r="T9" s="35" t="str">
        <f t="shared" si="0"/>
        <v/>
      </c>
      <c r="U9" s="35" t="str">
        <f t="shared" si="0"/>
        <v/>
      </c>
      <c r="V9" s="35" t="str">
        <f t="shared" si="0"/>
        <v/>
      </c>
      <c r="W9" s="35" t="str">
        <f t="shared" si="0"/>
        <v/>
      </c>
      <c r="X9" s="35" t="str">
        <f t="shared" si="0"/>
        <v/>
      </c>
      <c r="Y9" s="35" t="str">
        <f t="shared" si="0"/>
        <v/>
      </c>
      <c r="Z9" s="35" t="str">
        <f t="shared" si="0"/>
        <v/>
      </c>
      <c r="AA9" s="35" t="str">
        <f t="shared" si="0"/>
        <v/>
      </c>
      <c r="AB9" s="35" t="str">
        <f t="shared" si="0"/>
        <v/>
      </c>
      <c r="AC9" s="35" t="str">
        <f t="shared" si="0"/>
        <v/>
      </c>
      <c r="AD9" s="35" t="str">
        <f t="shared" si="0"/>
        <v/>
      </c>
      <c r="AE9" s="35" t="str">
        <f t="shared" si="0"/>
        <v/>
      </c>
      <c r="AF9" s="35" t="str">
        <f t="shared" si="0"/>
        <v/>
      </c>
      <c r="AG9" s="35" t="str">
        <f t="shared" si="0"/>
        <v/>
      </c>
      <c r="AH9" s="35" t="str">
        <f t="shared" si="0"/>
        <v/>
      </c>
      <c r="AI9" s="35" t="str">
        <f t="shared" si="0"/>
        <v/>
      </c>
      <c r="AJ9" s="35" t="str">
        <f t="shared" si="0"/>
        <v/>
      </c>
      <c r="AK9" s="35" t="str">
        <f t="shared" si="0"/>
        <v/>
      </c>
      <c r="AL9" s="35" t="str">
        <f t="shared" si="0"/>
        <v/>
      </c>
      <c r="AM9" s="35" t="str">
        <f t="shared" si="0"/>
        <v/>
      </c>
    </row>
    <row r="10" spans="1:39" x14ac:dyDescent="0.3">
      <c r="A10" t="str">
        <f t="shared" ref="A10:A22" si="6">+K10</f>
        <v>EAS  1</v>
      </c>
      <c r="B10" s="3">
        <f t="shared" si="2"/>
        <v>7</v>
      </c>
      <c r="C10" s="3">
        <v>279</v>
      </c>
      <c r="D10" s="28" t="s">
        <v>420</v>
      </c>
      <c r="E10" s="1" t="str">
        <f>+VLOOKUP($C10,MasterData!$B$4:$K$1003,2,"false")</f>
        <v>Ellie</v>
      </c>
      <c r="F10" s="1" t="str">
        <f>+VLOOKUP($C10,MasterData!$B$4:$K$1003,3,"false")</f>
        <v>Mclean</v>
      </c>
      <c r="G10" s="1" t="str">
        <f>+VLOOKUP($C10,MasterData!$B$4:$K$1003,4,"false")</f>
        <v>EAS</v>
      </c>
      <c r="H10" s="1" t="str">
        <f>+VLOOKUP($C10,MasterData!$B$4:$K$1003,5,"false")</f>
        <v>U17</v>
      </c>
      <c r="I10" s="3" t="str">
        <f>+VLOOKUP($C10,MasterData!$B$4:$K$1003,6,"false")</f>
        <v>F</v>
      </c>
      <c r="J10" s="31" t="str">
        <f t="shared" ref="J10:J26" si="7">TEXT(SUMPRODUCT(--(G10=$G$4:$G$598),--(B10&gt;$B$4:$B$598))+1,0)</f>
        <v>1</v>
      </c>
      <c r="K10" s="1" t="str">
        <f t="shared" ref="K10:K26" si="8">+G10&amp;"  "&amp;J10</f>
        <v>EAS  1</v>
      </c>
      <c r="M10" s="12" t="s">
        <v>565</v>
      </c>
      <c r="N10" s="36">
        <f>IF(N6="",1000,SUM(N4:N6))</f>
        <v>13</v>
      </c>
      <c r="O10" s="36">
        <f t="shared" ref="O10:AM10" si="9">IF(O6="",1000,SUM(O4:O6))</f>
        <v>1000</v>
      </c>
      <c r="P10" s="36">
        <f t="shared" si="9"/>
        <v>31</v>
      </c>
      <c r="Q10" s="36">
        <f t="shared" si="9"/>
        <v>1000</v>
      </c>
      <c r="R10" s="36">
        <f t="shared" si="9"/>
        <v>31</v>
      </c>
      <c r="S10" s="36">
        <f t="shared" si="9"/>
        <v>1000</v>
      </c>
      <c r="T10" s="36">
        <f t="shared" si="9"/>
        <v>1000</v>
      </c>
      <c r="U10" s="36">
        <f t="shared" si="9"/>
        <v>1000</v>
      </c>
      <c r="V10" s="36">
        <f t="shared" si="9"/>
        <v>1000</v>
      </c>
      <c r="W10" s="36">
        <f t="shared" si="9"/>
        <v>1000</v>
      </c>
      <c r="X10" s="36">
        <f t="shared" si="9"/>
        <v>1000</v>
      </c>
      <c r="Y10" s="36">
        <f t="shared" si="9"/>
        <v>1000</v>
      </c>
      <c r="Z10" s="36">
        <f t="shared" si="9"/>
        <v>1000</v>
      </c>
      <c r="AA10" s="36">
        <f t="shared" si="9"/>
        <v>1000</v>
      </c>
      <c r="AB10" s="36">
        <f t="shared" si="9"/>
        <v>1000</v>
      </c>
      <c r="AC10" s="36">
        <f t="shared" si="9"/>
        <v>1000</v>
      </c>
      <c r="AD10" s="36">
        <f t="shared" si="9"/>
        <v>1000</v>
      </c>
      <c r="AE10" s="36">
        <f t="shared" si="9"/>
        <v>1000</v>
      </c>
      <c r="AF10" s="36">
        <f t="shared" si="9"/>
        <v>1000</v>
      </c>
      <c r="AG10" s="36">
        <f t="shared" si="9"/>
        <v>1000</v>
      </c>
      <c r="AH10" s="36">
        <f t="shared" si="9"/>
        <v>1000</v>
      </c>
      <c r="AI10" s="36">
        <f t="shared" si="9"/>
        <v>1000</v>
      </c>
      <c r="AJ10" s="36">
        <f t="shared" si="9"/>
        <v>1000</v>
      </c>
      <c r="AK10" s="36">
        <f t="shared" si="9"/>
        <v>1000</v>
      </c>
      <c r="AL10" s="36">
        <f t="shared" si="9"/>
        <v>1000</v>
      </c>
      <c r="AM10" s="36">
        <f t="shared" si="9"/>
        <v>1000</v>
      </c>
    </row>
    <row r="11" spans="1:39" x14ac:dyDescent="0.3">
      <c r="A11" t="str">
        <f t="shared" si="6"/>
        <v>PHX  1</v>
      </c>
      <c r="B11" s="3">
        <f t="shared" si="2"/>
        <v>8</v>
      </c>
      <c r="C11" s="3">
        <v>278</v>
      </c>
      <c r="D11" s="28" t="s">
        <v>1237</v>
      </c>
      <c r="E11" s="1" t="str">
        <f>+VLOOKUP($C11,MasterData!$B$4:$K$1003,2,"false")</f>
        <v>Nia</v>
      </c>
      <c r="F11" s="1" t="str">
        <f>+VLOOKUP($C11,MasterData!$B$4:$K$1003,3,"false")</f>
        <v>Simpkins</v>
      </c>
      <c r="G11" s="1" t="str">
        <f>+VLOOKUP($C11,MasterData!$B$4:$K$1003,4,"false")</f>
        <v>PHX</v>
      </c>
      <c r="H11" s="1" t="str">
        <f>+VLOOKUP($C11,MasterData!$B$4:$K$1003,5,"false")</f>
        <v>U17</v>
      </c>
      <c r="I11" s="3" t="str">
        <f>+VLOOKUP($C11,MasterData!$B$4:$K$1003,6,"false")</f>
        <v>F</v>
      </c>
      <c r="J11" s="31" t="str">
        <f t="shared" si="7"/>
        <v>1</v>
      </c>
      <c r="K11" s="1" t="str">
        <f t="shared" si="8"/>
        <v>PHX  1</v>
      </c>
      <c r="M11" s="12" t="s">
        <v>212</v>
      </c>
      <c r="N11" s="37">
        <f>RANK(N10,($N$10:$AM$10,$N$19:$AM$19,$N$28:$AM$28, $N$37:$AM$37),1)</f>
        <v>1</v>
      </c>
      <c r="O11" s="37">
        <f>RANK(O10,($N$10:$AM$10,$N$19:$AM$19,$N$28:$AM$28, $N$37:$AM$37),1)</f>
        <v>4</v>
      </c>
      <c r="P11" s="37">
        <v>3</v>
      </c>
      <c r="Q11" s="37">
        <f>RANK(Q10,($N$10:$AM$10,$N$19:$AM$19,$N$28:$AM$28, $N$37:$AM$37),1)</f>
        <v>4</v>
      </c>
      <c r="R11" s="37">
        <f>RANK(R10,($N$10:$AM$10,$N$19:$AM$19,$N$28:$AM$28, $N$37:$AM$37),1)</f>
        <v>2</v>
      </c>
      <c r="S11" s="37">
        <f>RANK(S10,($N$10:$AM$10,$N$19:$AM$19,$N$28:$AM$28, $N$37:$AM$37),1)</f>
        <v>4</v>
      </c>
      <c r="T11" s="37">
        <f>RANK(T10,($N$10:$AM$10,$N$19:$AM$19,$N$28:$AM$28, $N$37:$AM$37),1)</f>
        <v>4</v>
      </c>
      <c r="U11" s="37">
        <f>RANK(U10,($N$10:$AM$10,$N$19:$AM$19,$N$28:$AM$28, $N$37:$AM$37),1)</f>
        <v>4</v>
      </c>
      <c r="V11" s="37">
        <f>RANK(V10,($N$10:$AM$10,$N$19:$AM$19,$N$28:$AM$28, $N$37:$AM$37),1)</f>
        <v>4</v>
      </c>
      <c r="W11" s="37">
        <f>RANK(W10,($N$10:$AM$10,$N$19:$AM$19,$N$28:$AM$28, $N$37:$AM$37),1)</f>
        <v>4</v>
      </c>
      <c r="X11" s="37">
        <f>RANK(X10,($N$10:$AM$10,$N$19:$AM$19,$N$28:$AM$28, $N$37:$AM$37),1)</f>
        <v>4</v>
      </c>
      <c r="Y11" s="37">
        <f>RANK(Y10,($N$10:$AM$10,$N$19:$AM$19,$N$28:$AM$28, $N$37:$AM$37),1)</f>
        <v>4</v>
      </c>
      <c r="Z11" s="37">
        <f>RANK(Z10,($N$10:$AM$10,$N$19:$AM$19,$N$28:$AM$28, $N$37:$AM$37),1)</f>
        <v>4</v>
      </c>
      <c r="AA11" s="37">
        <f>RANK(AA10,($N$10:$AM$10,$N$19:$AM$19,$N$28:$AM$28, $N$37:$AM$37),1)</f>
        <v>4</v>
      </c>
      <c r="AB11" s="37">
        <f>RANK(AB10,($N$10:$AM$10,$N$19:$AM$19,$N$28:$AM$28, $N$37:$AM$37),1)</f>
        <v>4</v>
      </c>
      <c r="AC11" s="37">
        <f>RANK(AC10,($N$10:$AM$10,$N$19:$AM$19,$N$28:$AM$28, $N$37:$AM$37),1)</f>
        <v>4</v>
      </c>
      <c r="AD11" s="37">
        <f>RANK(AD10,($N$10:$AM$10,$N$19:$AM$19,$N$28:$AM$28, $N$37:$AM$37),1)</f>
        <v>4</v>
      </c>
      <c r="AE11" s="37">
        <f>RANK(AE10,($N$10:$AM$10,$N$19:$AM$19,$N$28:$AM$28, $N$37:$AM$37),1)</f>
        <v>4</v>
      </c>
      <c r="AF11" s="37">
        <f>RANK(AF10,($N$10:$AM$10,$N$19:$AM$19,$N$28:$AM$28, $N$37:$AM$37),1)</f>
        <v>4</v>
      </c>
      <c r="AG11" s="37">
        <f>RANK(AG10,($N$10:$AM$10,$N$19:$AM$19,$N$28:$AM$28, $N$37:$AM$37),1)</f>
        <v>4</v>
      </c>
      <c r="AH11" s="37">
        <f>RANK(AH10,($N$10:$AM$10,$N$19:$AM$19,$N$28:$AM$28, $N$37:$AM$37),1)</f>
        <v>4</v>
      </c>
      <c r="AI11" s="37">
        <f>RANK(AI10,($N$10:$AM$10,$N$19:$AM$19,$N$28:$AM$28, $N$37:$AM$37),1)</f>
        <v>4</v>
      </c>
      <c r="AJ11" s="37">
        <f>RANK(AJ10,($N$10:$AM$10,$N$19:$AM$19,$N$28:$AM$28, $N$37:$AM$37),1)</f>
        <v>4</v>
      </c>
      <c r="AK11" s="37">
        <f>RANK(AK10,($N$10:$AM$10,$N$19:$AM$19,$N$28:$AM$28, $N$37:$AM$37),1)</f>
        <v>4</v>
      </c>
      <c r="AL11" s="37">
        <f>RANK(AL10,($N$10:$AM$10,$N$19:$AM$19,$N$28:$AM$28, $N$37:$AM$37),1)</f>
        <v>4</v>
      </c>
      <c r="AM11" s="37">
        <f>RANK(AM10,($N$10:$AM$10,$N$19:$AM$19,$N$28:$AM$28, $N$37:$AM$37),1)</f>
        <v>4</v>
      </c>
    </row>
    <row r="12" spans="1:39" x14ac:dyDescent="0.3">
      <c r="A12" t="str">
        <f t="shared" si="6"/>
        <v>WDH  1</v>
      </c>
      <c r="B12" s="3">
        <f t="shared" si="2"/>
        <v>9</v>
      </c>
      <c r="C12" s="3">
        <v>285</v>
      </c>
      <c r="D12" s="28" t="s">
        <v>1238</v>
      </c>
      <c r="E12" s="1" t="str">
        <f>+VLOOKUP($C12,MasterData!$B$4:$K$1003,2,"false")</f>
        <v>Cerys</v>
      </c>
      <c r="F12" s="1" t="str">
        <f>+VLOOKUP($C12,MasterData!$B$4:$K$1003,3,"false")</f>
        <v>West</v>
      </c>
      <c r="G12" s="1" t="str">
        <f>+VLOOKUP($C12,MasterData!$B$4:$K$1003,4,"false")</f>
        <v>WDH</v>
      </c>
      <c r="H12" s="1" t="str">
        <f>+VLOOKUP($C12,MasterData!$B$4:$K$1003,5,"false")</f>
        <v>U17</v>
      </c>
      <c r="I12" s="3" t="str">
        <f>+VLOOKUP($C12,MasterData!$B$4:$K$1003,6,"false")</f>
        <v>F</v>
      </c>
      <c r="J12" s="31" t="str">
        <f t="shared" si="7"/>
        <v>1</v>
      </c>
      <c r="K12" s="1" t="str">
        <f t="shared" si="8"/>
        <v>WDH  1</v>
      </c>
    </row>
    <row r="13" spans="1:39" x14ac:dyDescent="0.3">
      <c r="A13" t="str">
        <f t="shared" si="6"/>
        <v>CRA  3</v>
      </c>
      <c r="B13" s="3">
        <f t="shared" si="2"/>
        <v>10</v>
      </c>
      <c r="C13" s="3">
        <v>271</v>
      </c>
      <c r="D13" s="28" t="s">
        <v>422</v>
      </c>
      <c r="E13" s="1" t="str">
        <f>+VLOOKUP($C13,MasterData!$B$4:$K$1003,2,"false")</f>
        <v>Kayleigh</v>
      </c>
      <c r="F13" s="1" t="str">
        <f>+VLOOKUP($C13,MasterData!$B$4:$K$1003,3,"false")</f>
        <v>Oldfield</v>
      </c>
      <c r="G13" s="1" t="str">
        <f>+VLOOKUP($C13,MasterData!$B$4:$K$1003,4,"false")</f>
        <v>CRA</v>
      </c>
      <c r="H13" s="1" t="str">
        <f>+VLOOKUP($C13,MasterData!$B$4:$K$1003,5,"false")</f>
        <v>U17</v>
      </c>
      <c r="I13" s="3" t="str">
        <f>+VLOOKUP($C13,MasterData!$B$4:$K$1003,6,"false")</f>
        <v>F</v>
      </c>
      <c r="J13" s="31" t="str">
        <f t="shared" si="7"/>
        <v>3</v>
      </c>
      <c r="K13" s="1" t="str">
        <f t="shared" si="8"/>
        <v>CRA  3</v>
      </c>
      <c r="M13">
        <v>4</v>
      </c>
      <c r="N13" s="35" t="str">
        <f>+IF(ISNA(VLOOKUP(N$3&amp;"  "&amp;$M13,$A$3:$I$110,2,0)),"",VLOOKUP(N$3&amp;"  "&amp;$M13,$A$3:$I$110,2,0))</f>
        <v/>
      </c>
      <c r="O13" s="35" t="str">
        <f t="shared" ref="O13:AD18" si="10">+IF(ISNA(VLOOKUP(O$3&amp;"  "&amp;$M13,$A$3:$I$110,2,0)),"",VLOOKUP(O$3&amp;"  "&amp;$M13,$A$3:$I$110,2,0))</f>
        <v/>
      </c>
      <c r="P13" s="35" t="str">
        <f t="shared" si="10"/>
        <v/>
      </c>
      <c r="Q13" s="35" t="str">
        <f t="shared" si="10"/>
        <v/>
      </c>
      <c r="R13" s="35">
        <f t="shared" si="10"/>
        <v>17</v>
      </c>
      <c r="S13" s="35" t="str">
        <f t="shared" si="10"/>
        <v/>
      </c>
      <c r="T13" s="35" t="str">
        <f t="shared" si="10"/>
        <v/>
      </c>
      <c r="U13" s="35" t="str">
        <f t="shared" si="10"/>
        <v/>
      </c>
      <c r="V13" s="35" t="str">
        <f t="shared" si="10"/>
        <v/>
      </c>
      <c r="W13" s="35" t="str">
        <f t="shared" si="10"/>
        <v/>
      </c>
      <c r="X13" s="35" t="str">
        <f t="shared" si="10"/>
        <v/>
      </c>
      <c r="Y13" s="35" t="str">
        <f t="shared" si="10"/>
        <v/>
      </c>
      <c r="Z13" s="35" t="str">
        <f t="shared" si="10"/>
        <v/>
      </c>
      <c r="AA13" s="35" t="str">
        <f t="shared" si="10"/>
        <v/>
      </c>
      <c r="AB13" s="35" t="str">
        <f t="shared" si="10"/>
        <v/>
      </c>
      <c r="AC13" s="35" t="str">
        <f t="shared" si="10"/>
        <v/>
      </c>
      <c r="AD13" s="35" t="str">
        <f t="shared" si="10"/>
        <v/>
      </c>
      <c r="AE13" s="35" t="str">
        <f t="shared" ref="AE13:AM18" si="11">+IF(ISNA(VLOOKUP(AE$3&amp;"  "&amp;$M13,$A$3:$I$110,2,0)),"",VLOOKUP(AE$3&amp;"  "&amp;$M13,$A$3:$I$110,2,0))</f>
        <v/>
      </c>
      <c r="AF13" s="35" t="str">
        <f t="shared" si="11"/>
        <v/>
      </c>
      <c r="AG13" s="35" t="str">
        <f t="shared" si="11"/>
        <v/>
      </c>
      <c r="AH13" s="35" t="str">
        <f t="shared" si="11"/>
        <v/>
      </c>
      <c r="AI13" s="35" t="str">
        <f t="shared" si="11"/>
        <v/>
      </c>
      <c r="AJ13" s="35" t="str">
        <f t="shared" si="11"/>
        <v/>
      </c>
      <c r="AK13" s="35" t="str">
        <f t="shared" si="11"/>
        <v/>
      </c>
      <c r="AL13" s="35" t="str">
        <f t="shared" si="11"/>
        <v/>
      </c>
      <c r="AM13" s="35" t="str">
        <f t="shared" si="11"/>
        <v/>
      </c>
    </row>
    <row r="14" spans="1:39" x14ac:dyDescent="0.3">
      <c r="A14" t="str">
        <f t="shared" si="6"/>
        <v>B&amp;H  2</v>
      </c>
      <c r="B14" s="3">
        <f t="shared" si="2"/>
        <v>11</v>
      </c>
      <c r="C14" s="3">
        <v>288</v>
      </c>
      <c r="D14" s="28" t="s">
        <v>1239</v>
      </c>
      <c r="E14" s="1" t="str">
        <f>+VLOOKUP($C14,MasterData!$B$4:$K$1003,2,"false")</f>
        <v>Tilly</v>
      </c>
      <c r="F14" s="1" t="str">
        <f>+VLOOKUP($C14,MasterData!$B$4:$K$1003,3,"false")</f>
        <v>Wilburn</v>
      </c>
      <c r="G14" s="1" t="str">
        <f>+VLOOKUP($C14,MasterData!$B$4:$K$1003,4,"false")</f>
        <v>B&amp;H</v>
      </c>
      <c r="H14" s="1" t="str">
        <f>+VLOOKUP($C14,MasterData!$B$4:$K$1003,5,"false")</f>
        <v>U17</v>
      </c>
      <c r="I14" s="3" t="str">
        <f>+VLOOKUP($C14,MasterData!$B$4:$K$1003,6,"false")</f>
        <v>F</v>
      </c>
      <c r="J14" s="31" t="str">
        <f t="shared" si="7"/>
        <v>2</v>
      </c>
      <c r="K14" s="1" t="str">
        <f t="shared" si="8"/>
        <v>B&amp;H  2</v>
      </c>
      <c r="M14">
        <v>5</v>
      </c>
      <c r="N14" s="35" t="str">
        <f t="shared" ref="N14:N18" si="12">+IF(ISNA(VLOOKUP(N$3&amp;"  "&amp;$M14,$A$3:$I$110,2,0)),"",VLOOKUP(N$3&amp;"  "&amp;$M14,$A$3:$I$110,2,0))</f>
        <v/>
      </c>
      <c r="O14" s="35" t="str">
        <f t="shared" si="10"/>
        <v/>
      </c>
      <c r="P14" s="35" t="str">
        <f t="shared" si="10"/>
        <v/>
      </c>
      <c r="Q14" s="35" t="str">
        <f t="shared" si="10"/>
        <v/>
      </c>
      <c r="R14" s="35" t="str">
        <f t="shared" si="10"/>
        <v/>
      </c>
      <c r="S14" s="35" t="str">
        <f t="shared" si="10"/>
        <v/>
      </c>
      <c r="T14" s="35" t="str">
        <f t="shared" si="10"/>
        <v/>
      </c>
      <c r="U14" s="35" t="str">
        <f t="shared" si="10"/>
        <v/>
      </c>
      <c r="V14" s="35" t="str">
        <f t="shared" si="10"/>
        <v/>
      </c>
      <c r="W14" s="35" t="str">
        <f t="shared" si="10"/>
        <v/>
      </c>
      <c r="X14" s="35" t="str">
        <f t="shared" si="10"/>
        <v/>
      </c>
      <c r="Y14" s="35" t="str">
        <f t="shared" si="10"/>
        <v/>
      </c>
      <c r="Z14" s="35" t="str">
        <f t="shared" si="10"/>
        <v/>
      </c>
      <c r="AA14" s="35" t="str">
        <f t="shared" si="10"/>
        <v/>
      </c>
      <c r="AB14" s="35" t="str">
        <f t="shared" si="10"/>
        <v/>
      </c>
      <c r="AC14" s="35" t="str">
        <f t="shared" si="10"/>
        <v/>
      </c>
      <c r="AD14" s="35" t="str">
        <f t="shared" si="10"/>
        <v/>
      </c>
      <c r="AE14" s="35" t="str">
        <f t="shared" si="11"/>
        <v/>
      </c>
      <c r="AF14" s="35" t="str">
        <f t="shared" si="11"/>
        <v/>
      </c>
      <c r="AG14" s="35" t="str">
        <f t="shared" si="11"/>
        <v/>
      </c>
      <c r="AH14" s="35" t="str">
        <f t="shared" si="11"/>
        <v/>
      </c>
      <c r="AI14" s="35" t="str">
        <f t="shared" si="11"/>
        <v/>
      </c>
      <c r="AJ14" s="35" t="str">
        <f t="shared" si="11"/>
        <v/>
      </c>
      <c r="AK14" s="35" t="str">
        <f t="shared" si="11"/>
        <v/>
      </c>
      <c r="AL14" s="35" t="str">
        <f t="shared" si="11"/>
        <v/>
      </c>
      <c r="AM14" s="35" t="str">
        <f t="shared" si="11"/>
        <v/>
      </c>
    </row>
    <row r="15" spans="1:39" x14ac:dyDescent="0.3">
      <c r="A15" t="str">
        <f t="shared" si="6"/>
        <v>CHI  2</v>
      </c>
      <c r="B15" s="3">
        <f t="shared" si="2"/>
        <v>12</v>
      </c>
      <c r="C15" s="3">
        <v>282</v>
      </c>
      <c r="D15" s="28" t="s">
        <v>1240</v>
      </c>
      <c r="E15" s="1" t="str">
        <f>+VLOOKUP($C15,MasterData!$B$4:$K$1003,2,"false")</f>
        <v>Isabelle</v>
      </c>
      <c r="F15" s="1" t="str">
        <f>+VLOOKUP($C15,MasterData!$B$4:$K$1003,3,"false")</f>
        <v>Isitt</v>
      </c>
      <c r="G15" s="1" t="str">
        <f>+VLOOKUP($C15,MasterData!$B$4:$K$1003,4,"false")</f>
        <v>CHI</v>
      </c>
      <c r="H15" s="1" t="str">
        <f>+VLOOKUP($C15,MasterData!$B$4:$K$1003,5,"false")</f>
        <v>U17</v>
      </c>
      <c r="I15" s="3" t="str">
        <f>+VLOOKUP($C15,MasterData!$B$4:$K$1003,6,"false")</f>
        <v>F</v>
      </c>
      <c r="J15" s="31" t="str">
        <f t="shared" si="7"/>
        <v>2</v>
      </c>
      <c r="K15" s="1" t="str">
        <f t="shared" si="8"/>
        <v>CHI  2</v>
      </c>
      <c r="M15">
        <v>6</v>
      </c>
      <c r="N15" s="35" t="str">
        <f t="shared" si="12"/>
        <v/>
      </c>
      <c r="O15" s="35" t="str">
        <f t="shared" si="10"/>
        <v/>
      </c>
      <c r="P15" s="35" t="str">
        <f t="shared" si="10"/>
        <v/>
      </c>
      <c r="Q15" s="35" t="str">
        <f t="shared" si="10"/>
        <v/>
      </c>
      <c r="R15" s="35" t="str">
        <f t="shared" si="10"/>
        <v/>
      </c>
      <c r="S15" s="35" t="str">
        <f t="shared" si="10"/>
        <v/>
      </c>
      <c r="T15" s="35" t="str">
        <f t="shared" si="10"/>
        <v/>
      </c>
      <c r="U15" s="35" t="str">
        <f t="shared" si="10"/>
        <v/>
      </c>
      <c r="V15" s="35" t="str">
        <f t="shared" si="10"/>
        <v/>
      </c>
      <c r="W15" s="35" t="str">
        <f t="shared" si="10"/>
        <v/>
      </c>
      <c r="X15" s="35" t="str">
        <f t="shared" si="10"/>
        <v/>
      </c>
      <c r="Y15" s="35" t="str">
        <f t="shared" si="10"/>
        <v/>
      </c>
      <c r="Z15" s="35" t="str">
        <f t="shared" si="10"/>
        <v/>
      </c>
      <c r="AA15" s="35" t="str">
        <f t="shared" si="10"/>
        <v/>
      </c>
      <c r="AB15" s="35" t="str">
        <f t="shared" si="10"/>
        <v/>
      </c>
      <c r="AC15" s="35" t="str">
        <f t="shared" si="10"/>
        <v/>
      </c>
      <c r="AD15" s="35" t="str">
        <f t="shared" si="10"/>
        <v/>
      </c>
      <c r="AE15" s="35" t="str">
        <f t="shared" si="11"/>
        <v/>
      </c>
      <c r="AF15" s="35" t="str">
        <f t="shared" si="11"/>
        <v/>
      </c>
      <c r="AG15" s="35" t="str">
        <f t="shared" si="11"/>
        <v/>
      </c>
      <c r="AH15" s="35" t="str">
        <f t="shared" si="11"/>
        <v/>
      </c>
      <c r="AI15" s="35" t="str">
        <f t="shared" si="11"/>
        <v/>
      </c>
      <c r="AJ15" s="35" t="str">
        <f t="shared" si="11"/>
        <v/>
      </c>
      <c r="AK15" s="35" t="str">
        <f t="shared" si="11"/>
        <v/>
      </c>
      <c r="AL15" s="35" t="str">
        <f t="shared" si="11"/>
        <v/>
      </c>
      <c r="AM15" s="35" t="str">
        <f t="shared" si="11"/>
        <v/>
      </c>
    </row>
    <row r="16" spans="1:39" x14ac:dyDescent="0.3">
      <c r="A16" t="str">
        <f t="shared" si="6"/>
        <v>CHI  3</v>
      </c>
      <c r="B16" s="3">
        <f t="shared" si="2"/>
        <v>13</v>
      </c>
      <c r="C16" s="3">
        <v>289</v>
      </c>
      <c r="D16" s="28" t="s">
        <v>1241</v>
      </c>
      <c r="E16" s="1" t="str">
        <f>+VLOOKUP($C16,MasterData!$B$4:$K$1003,2,"false")</f>
        <v>Marcie</v>
      </c>
      <c r="F16" s="1" t="str">
        <f>+VLOOKUP($C16,MasterData!$B$4:$K$1003,3,"false")</f>
        <v>Faggetter</v>
      </c>
      <c r="G16" s="1" t="str">
        <f>+VLOOKUP($C16,MasterData!$B$4:$K$1003,4,"false")</f>
        <v>CHI</v>
      </c>
      <c r="H16" s="1" t="str">
        <f>+VLOOKUP($C16,MasterData!$B$4:$K$1003,5,"false")</f>
        <v>U17</v>
      </c>
      <c r="I16" s="3" t="str">
        <f>+VLOOKUP($C16,MasterData!$B$4:$K$1003,6,"false")</f>
        <v>F</v>
      </c>
      <c r="J16" s="31" t="str">
        <f t="shared" si="7"/>
        <v>3</v>
      </c>
      <c r="K16" s="1" t="str">
        <f t="shared" si="8"/>
        <v>CHI  3</v>
      </c>
      <c r="N16" s="35" t="str">
        <f t="shared" si="12"/>
        <v/>
      </c>
      <c r="O16" s="35" t="str">
        <f t="shared" si="10"/>
        <v/>
      </c>
      <c r="P16" s="35" t="str">
        <f t="shared" si="10"/>
        <v/>
      </c>
      <c r="Q16" s="35" t="str">
        <f t="shared" si="10"/>
        <v/>
      </c>
      <c r="R16" s="35" t="str">
        <f t="shared" si="10"/>
        <v/>
      </c>
      <c r="S16" s="35" t="str">
        <f t="shared" si="10"/>
        <v/>
      </c>
      <c r="T16" s="35" t="str">
        <f t="shared" si="10"/>
        <v/>
      </c>
      <c r="U16" s="35" t="str">
        <f t="shared" si="10"/>
        <v/>
      </c>
      <c r="V16" s="35" t="str">
        <f t="shared" si="10"/>
        <v/>
      </c>
      <c r="W16" s="35" t="str">
        <f t="shared" si="10"/>
        <v/>
      </c>
      <c r="X16" s="35" t="str">
        <f t="shared" si="10"/>
        <v/>
      </c>
      <c r="Y16" s="35" t="str">
        <f t="shared" si="10"/>
        <v/>
      </c>
      <c r="Z16" s="35" t="str">
        <f t="shared" si="10"/>
        <v/>
      </c>
      <c r="AA16" s="35" t="str">
        <f t="shared" si="10"/>
        <v/>
      </c>
      <c r="AB16" s="35" t="str">
        <f t="shared" si="10"/>
        <v/>
      </c>
      <c r="AC16" s="35" t="str">
        <f t="shared" si="10"/>
        <v/>
      </c>
      <c r="AD16" s="35" t="str">
        <f t="shared" si="10"/>
        <v/>
      </c>
      <c r="AE16" s="35" t="str">
        <f t="shared" si="11"/>
        <v/>
      </c>
      <c r="AF16" s="35" t="str">
        <f t="shared" si="11"/>
        <v/>
      </c>
      <c r="AG16" s="35" t="str">
        <f t="shared" si="11"/>
        <v/>
      </c>
      <c r="AH16" s="35" t="str">
        <f t="shared" si="11"/>
        <v/>
      </c>
      <c r="AI16" s="35" t="str">
        <f t="shared" si="11"/>
        <v/>
      </c>
      <c r="AJ16" s="35" t="str">
        <f t="shared" si="11"/>
        <v/>
      </c>
      <c r="AK16" s="35" t="str">
        <f t="shared" si="11"/>
        <v/>
      </c>
      <c r="AL16" s="35" t="str">
        <f t="shared" si="11"/>
        <v/>
      </c>
      <c r="AM16" s="35" t="str">
        <f t="shared" si="11"/>
        <v/>
      </c>
    </row>
    <row r="17" spans="1:39" x14ac:dyDescent="0.3">
      <c r="A17" t="str">
        <f t="shared" si="6"/>
        <v>HAS  1</v>
      </c>
      <c r="B17" s="3">
        <f t="shared" si="2"/>
        <v>14</v>
      </c>
      <c r="C17" s="3">
        <v>283</v>
      </c>
      <c r="D17" s="28" t="s">
        <v>1242</v>
      </c>
      <c r="E17" s="1" t="str">
        <f>+VLOOKUP($C17,MasterData!$B$4:$K$1003,2,"false")</f>
        <v>Kaitlin</v>
      </c>
      <c r="F17" s="1" t="str">
        <f>+VLOOKUP($C17,MasterData!$B$4:$K$1003,3,"false")</f>
        <v>Oreilly</v>
      </c>
      <c r="G17" s="1" t="str">
        <f>+VLOOKUP($C17,MasterData!$B$4:$K$1003,4,"false")</f>
        <v>HAS</v>
      </c>
      <c r="H17" s="1" t="str">
        <f>+VLOOKUP($C17,MasterData!$B$4:$K$1003,5,"false")</f>
        <v>U17</v>
      </c>
      <c r="I17" s="3" t="str">
        <f>+VLOOKUP($C17,MasterData!$B$4:$K$1003,6,"false")</f>
        <v>F</v>
      </c>
      <c r="J17" s="31" t="str">
        <f t="shared" si="7"/>
        <v>1</v>
      </c>
      <c r="K17" s="1" t="str">
        <f t="shared" si="8"/>
        <v>HAS  1</v>
      </c>
      <c r="N17" s="35" t="str">
        <f t="shared" si="12"/>
        <v/>
      </c>
      <c r="O17" s="35" t="str">
        <f t="shared" si="10"/>
        <v/>
      </c>
      <c r="P17" s="35" t="str">
        <f t="shared" si="10"/>
        <v/>
      </c>
      <c r="Q17" s="35" t="str">
        <f t="shared" si="10"/>
        <v/>
      </c>
      <c r="R17" s="35" t="str">
        <f t="shared" si="10"/>
        <v/>
      </c>
      <c r="S17" s="35" t="str">
        <f t="shared" si="10"/>
        <v/>
      </c>
      <c r="T17" s="35" t="str">
        <f t="shared" si="10"/>
        <v/>
      </c>
      <c r="U17" s="35" t="str">
        <f t="shared" si="10"/>
        <v/>
      </c>
      <c r="V17" s="35" t="str">
        <f t="shared" si="10"/>
        <v/>
      </c>
      <c r="W17" s="35" t="str">
        <f t="shared" si="10"/>
        <v/>
      </c>
      <c r="X17" s="35" t="str">
        <f t="shared" si="10"/>
        <v/>
      </c>
      <c r="Y17" s="35" t="str">
        <f t="shared" si="10"/>
        <v/>
      </c>
      <c r="Z17" s="35" t="str">
        <f t="shared" si="10"/>
        <v/>
      </c>
      <c r="AA17" s="35" t="str">
        <f t="shared" si="10"/>
        <v/>
      </c>
      <c r="AB17" s="35" t="str">
        <f t="shared" si="10"/>
        <v/>
      </c>
      <c r="AC17" s="35" t="str">
        <f t="shared" si="10"/>
        <v/>
      </c>
      <c r="AD17" s="35" t="str">
        <f t="shared" si="10"/>
        <v/>
      </c>
      <c r="AE17" s="35" t="str">
        <f t="shared" si="11"/>
        <v/>
      </c>
      <c r="AF17" s="35" t="str">
        <f t="shared" si="11"/>
        <v/>
      </c>
      <c r="AG17" s="35" t="str">
        <f t="shared" si="11"/>
        <v/>
      </c>
      <c r="AH17" s="35" t="str">
        <f t="shared" si="11"/>
        <v/>
      </c>
      <c r="AI17" s="35" t="str">
        <f t="shared" si="11"/>
        <v/>
      </c>
      <c r="AJ17" s="35" t="str">
        <f t="shared" si="11"/>
        <v/>
      </c>
      <c r="AK17" s="35" t="str">
        <f t="shared" si="11"/>
        <v/>
      </c>
      <c r="AL17" s="35" t="str">
        <f t="shared" si="11"/>
        <v/>
      </c>
      <c r="AM17" s="35" t="str">
        <f t="shared" si="11"/>
        <v/>
      </c>
    </row>
    <row r="18" spans="1:39" x14ac:dyDescent="0.3">
      <c r="A18" t="str">
        <f t="shared" si="6"/>
        <v>SYN  1</v>
      </c>
      <c r="B18" s="3">
        <f t="shared" si="2"/>
        <v>15</v>
      </c>
      <c r="C18" s="3">
        <v>280</v>
      </c>
      <c r="D18" s="28" t="s">
        <v>1243</v>
      </c>
      <c r="E18" s="1" t="str">
        <f>+VLOOKUP($C18,MasterData!$B$4:$K$1003,2,"false")</f>
        <v>Amy</v>
      </c>
      <c r="F18" s="1" t="str">
        <f>+VLOOKUP($C18,MasterData!$B$4:$K$1003,3,"false")</f>
        <v>Davis</v>
      </c>
      <c r="G18" s="1" t="str">
        <f>+VLOOKUP($C18,MasterData!$B$4:$K$1003,4,"false")</f>
        <v>SYN</v>
      </c>
      <c r="H18" s="1" t="str">
        <f>+VLOOKUP($C18,MasterData!$B$4:$K$1003,5,"false")</f>
        <v>U17</v>
      </c>
      <c r="I18" s="3" t="str">
        <f>+VLOOKUP($C18,MasterData!$B$4:$K$1003,6,"false")</f>
        <v>F</v>
      </c>
      <c r="J18" s="31" t="str">
        <f t="shared" si="7"/>
        <v>1</v>
      </c>
      <c r="K18" s="1" t="str">
        <f t="shared" si="8"/>
        <v>SYN  1</v>
      </c>
      <c r="N18" s="35" t="str">
        <f t="shared" si="12"/>
        <v/>
      </c>
      <c r="O18" s="35" t="str">
        <f t="shared" si="10"/>
        <v/>
      </c>
      <c r="P18" s="35" t="str">
        <f t="shared" si="10"/>
        <v/>
      </c>
      <c r="Q18" s="35" t="str">
        <f t="shared" si="10"/>
        <v/>
      </c>
      <c r="R18" s="35" t="str">
        <f t="shared" si="10"/>
        <v/>
      </c>
      <c r="S18" s="35" t="str">
        <f t="shared" si="10"/>
        <v/>
      </c>
      <c r="T18" s="35" t="str">
        <f t="shared" si="10"/>
        <v/>
      </c>
      <c r="U18" s="35" t="str">
        <f t="shared" si="10"/>
        <v/>
      </c>
      <c r="V18" s="35" t="str">
        <f t="shared" si="10"/>
        <v/>
      </c>
      <c r="W18" s="35" t="str">
        <f t="shared" si="10"/>
        <v/>
      </c>
      <c r="X18" s="35" t="str">
        <f t="shared" si="10"/>
        <v/>
      </c>
      <c r="Y18" s="35" t="str">
        <f t="shared" si="10"/>
        <v/>
      </c>
      <c r="Z18" s="35" t="str">
        <f t="shared" si="10"/>
        <v/>
      </c>
      <c r="AA18" s="35" t="str">
        <f t="shared" si="10"/>
        <v/>
      </c>
      <c r="AB18" s="35" t="str">
        <f t="shared" si="10"/>
        <v/>
      </c>
      <c r="AC18" s="35" t="str">
        <f t="shared" si="10"/>
        <v/>
      </c>
      <c r="AD18" s="35" t="str">
        <f t="shared" si="10"/>
        <v/>
      </c>
      <c r="AE18" s="35" t="str">
        <f t="shared" si="11"/>
        <v/>
      </c>
      <c r="AF18" s="35" t="str">
        <f t="shared" si="11"/>
        <v/>
      </c>
      <c r="AG18" s="35" t="str">
        <f t="shared" si="11"/>
        <v/>
      </c>
      <c r="AH18" s="35" t="str">
        <f t="shared" si="11"/>
        <v/>
      </c>
      <c r="AI18" s="35" t="str">
        <f t="shared" si="11"/>
        <v/>
      </c>
      <c r="AJ18" s="35" t="str">
        <f t="shared" si="11"/>
        <v/>
      </c>
      <c r="AK18" s="35" t="str">
        <f t="shared" si="11"/>
        <v/>
      </c>
      <c r="AL18" s="35" t="str">
        <f t="shared" si="11"/>
        <v/>
      </c>
      <c r="AM18" s="35" t="str">
        <f t="shared" si="11"/>
        <v/>
      </c>
    </row>
    <row r="19" spans="1:39" x14ac:dyDescent="0.3">
      <c r="A19" t="str">
        <f t="shared" si="6"/>
        <v>B&amp;H  3</v>
      </c>
      <c r="B19" s="3">
        <f t="shared" si="2"/>
        <v>16</v>
      </c>
      <c r="C19" s="3">
        <v>267</v>
      </c>
      <c r="D19" s="28" t="s">
        <v>1244</v>
      </c>
      <c r="E19" s="1" t="str">
        <f>+VLOOKUP($C19,MasterData!$B$4:$K$1003,2,"false")</f>
        <v>Allanah</v>
      </c>
      <c r="F19" s="1" t="str">
        <f>+VLOOKUP($C19,MasterData!$B$4:$K$1003,3,"false")</f>
        <v>Clayton</v>
      </c>
      <c r="G19" s="1" t="str">
        <f>+VLOOKUP($C19,MasterData!$B$4:$K$1003,4,"false")</f>
        <v>B&amp;H</v>
      </c>
      <c r="H19" s="1" t="str">
        <f>+VLOOKUP($C19,MasterData!$B$4:$K$1003,5,"false")</f>
        <v>U17</v>
      </c>
      <c r="I19" s="3" t="str">
        <f>+VLOOKUP($C19,MasterData!$B$4:$K$1003,6,"false")</f>
        <v>F</v>
      </c>
      <c r="J19" s="31" t="str">
        <f t="shared" si="7"/>
        <v>3</v>
      </c>
      <c r="K19" s="1" t="str">
        <f t="shared" si="8"/>
        <v>B&amp;H  3</v>
      </c>
      <c r="M19" s="12" t="s">
        <v>565</v>
      </c>
      <c r="N19" s="36">
        <f>IF(N15="",1000,SUM(N13:N15))</f>
        <v>1000</v>
      </c>
      <c r="O19" s="36">
        <f t="shared" ref="O19:AM19" si="13">IF(O15="",1000,SUM(O13:O15))</f>
        <v>1000</v>
      </c>
      <c r="P19" s="36">
        <f t="shared" si="13"/>
        <v>1000</v>
      </c>
      <c r="Q19" s="36">
        <f t="shared" si="13"/>
        <v>1000</v>
      </c>
      <c r="R19" s="36">
        <f t="shared" si="13"/>
        <v>1000</v>
      </c>
      <c r="S19" s="36">
        <f t="shared" si="13"/>
        <v>1000</v>
      </c>
      <c r="T19" s="36">
        <f t="shared" si="13"/>
        <v>1000</v>
      </c>
      <c r="U19" s="36">
        <f t="shared" si="13"/>
        <v>1000</v>
      </c>
      <c r="V19" s="36">
        <f t="shared" si="13"/>
        <v>1000</v>
      </c>
      <c r="W19" s="36">
        <f t="shared" si="13"/>
        <v>1000</v>
      </c>
      <c r="X19" s="36">
        <f t="shared" si="13"/>
        <v>1000</v>
      </c>
      <c r="Y19" s="36">
        <f t="shared" si="13"/>
        <v>1000</v>
      </c>
      <c r="Z19" s="36">
        <f t="shared" si="13"/>
        <v>1000</v>
      </c>
      <c r="AA19" s="36">
        <f t="shared" si="13"/>
        <v>1000</v>
      </c>
      <c r="AB19" s="36">
        <f t="shared" si="13"/>
        <v>1000</v>
      </c>
      <c r="AC19" s="36">
        <f t="shared" si="13"/>
        <v>1000</v>
      </c>
      <c r="AD19" s="36">
        <f t="shared" si="13"/>
        <v>1000</v>
      </c>
      <c r="AE19" s="36">
        <f t="shared" si="13"/>
        <v>1000</v>
      </c>
      <c r="AF19" s="36">
        <f t="shared" si="13"/>
        <v>1000</v>
      </c>
      <c r="AG19" s="36">
        <f t="shared" si="13"/>
        <v>1000</v>
      </c>
      <c r="AH19" s="36">
        <f t="shared" si="13"/>
        <v>1000</v>
      </c>
      <c r="AI19" s="36">
        <f t="shared" si="13"/>
        <v>1000</v>
      </c>
      <c r="AJ19" s="36">
        <f t="shared" si="13"/>
        <v>1000</v>
      </c>
      <c r="AK19" s="36">
        <f t="shared" si="13"/>
        <v>1000</v>
      </c>
      <c r="AL19" s="36">
        <f t="shared" si="13"/>
        <v>1000</v>
      </c>
      <c r="AM19" s="36">
        <f t="shared" si="13"/>
        <v>1000</v>
      </c>
    </row>
    <row r="20" spans="1:39" x14ac:dyDescent="0.3">
      <c r="A20" t="str">
        <f t="shared" si="6"/>
        <v>CHI  4</v>
      </c>
      <c r="B20" s="3">
        <f t="shared" si="2"/>
        <v>17</v>
      </c>
      <c r="C20" s="3">
        <v>281</v>
      </c>
      <c r="D20" s="28" t="s">
        <v>1245</v>
      </c>
      <c r="E20" s="1" t="str">
        <f>+VLOOKUP($C20,MasterData!$B$4:$K$1003,2,"false")</f>
        <v>Gemma</v>
      </c>
      <c r="F20" s="1" t="str">
        <f>+VLOOKUP($C20,MasterData!$B$4:$K$1003,3,"false")</f>
        <v>Appleton</v>
      </c>
      <c r="G20" s="1" t="str">
        <f>+VLOOKUP($C20,MasterData!$B$4:$K$1003,4,"false")</f>
        <v>CHI</v>
      </c>
      <c r="H20" s="1" t="str">
        <f>+VLOOKUP($C20,MasterData!$B$4:$K$1003,5,"false")</f>
        <v>U17</v>
      </c>
      <c r="I20" s="3" t="str">
        <f>+VLOOKUP($C20,MasterData!$B$4:$K$1003,6,"false")</f>
        <v>F</v>
      </c>
      <c r="J20" s="31" t="str">
        <f t="shared" si="7"/>
        <v>4</v>
      </c>
      <c r="K20" s="1" t="str">
        <f t="shared" si="8"/>
        <v>CHI  4</v>
      </c>
      <c r="M20" s="12" t="s">
        <v>212</v>
      </c>
      <c r="N20" s="37">
        <f>RANK(N19,($N$10:$AM$10,$N$19:$AM$19,$N$28:$AM$28, $N$37:$AM$37),1)</f>
        <v>4</v>
      </c>
      <c r="O20" s="37">
        <f>RANK(O19,($N$10:$AM$10,$N$19:$AM$19,$N$28:$AM$28, $N$37:$AM$37),1)</f>
        <v>4</v>
      </c>
      <c r="P20" s="37">
        <f>RANK(P19,($N$10:$AM$10,$N$19:$AM$19,$N$28:$AM$28, $N$37:$AM$37),1)</f>
        <v>4</v>
      </c>
      <c r="Q20" s="37">
        <f>RANK(Q19,($N$10:$AM$10,$N$19:$AM$19,$N$28:$AM$28, $N$37:$AM$37),1)</f>
        <v>4</v>
      </c>
      <c r="R20" s="37">
        <f>RANK(R19,($N$10:$AM$10,$N$19:$AM$19,$N$28:$AM$28, $N$37:$AM$37),1)</f>
        <v>4</v>
      </c>
      <c r="S20" s="37">
        <f>RANK(S19,($N$10:$AM$10,$N$19:$AM$19,$N$28:$AM$28, $N$37:$AM$37),1)</f>
        <v>4</v>
      </c>
      <c r="T20" s="37">
        <f>RANK(T19,($N$10:$AM$10,$N$19:$AM$19,$N$28:$AM$28, $N$37:$AM$37),1)</f>
        <v>4</v>
      </c>
      <c r="U20" s="37">
        <f>RANK(U19,($N$10:$AM$10,$N$19:$AM$19,$N$28:$AM$28, $N$37:$AM$37),1)</f>
        <v>4</v>
      </c>
      <c r="V20" s="37">
        <f>RANK(V19,($N$10:$AM$10,$N$19:$AM$19,$N$28:$AM$28, $N$37:$AM$37),1)</f>
        <v>4</v>
      </c>
      <c r="W20" s="37">
        <f>RANK(W19,($N$10:$AM$10,$N$19:$AM$19,$N$28:$AM$28, $N$37:$AM$37),1)</f>
        <v>4</v>
      </c>
      <c r="X20" s="37">
        <f>RANK(X19,($N$10:$AM$10,$N$19:$AM$19,$N$28:$AM$28, $N$37:$AM$37),1)</f>
        <v>4</v>
      </c>
      <c r="Y20" s="37">
        <f>RANK(Y19,($N$10:$AM$10,$N$19:$AM$19,$N$28:$AM$28, $N$37:$AM$37),1)</f>
        <v>4</v>
      </c>
      <c r="Z20" s="37">
        <f>RANK(Z19,($N$10:$AM$10,$N$19:$AM$19,$N$28:$AM$28, $N$37:$AM$37),1)</f>
        <v>4</v>
      </c>
      <c r="AA20" s="37">
        <f>RANK(AA19,($N$10:$AM$10,$N$19:$AM$19,$N$28:$AM$28, $N$37:$AM$37),1)</f>
        <v>4</v>
      </c>
      <c r="AB20" s="37">
        <f>RANK(AB19,($N$10:$AM$10,$N$19:$AM$19,$N$28:$AM$28, $N$37:$AM$37),1)</f>
        <v>4</v>
      </c>
      <c r="AC20" s="37">
        <f>RANK(AC19,($N$10:$AM$10,$N$19:$AM$19,$N$28:$AM$28, $N$37:$AM$37),1)</f>
        <v>4</v>
      </c>
      <c r="AD20" s="37">
        <f>RANK(AD19,($N$10:$AM$10,$N$19:$AM$19,$N$28:$AM$28, $N$37:$AM$37),1)</f>
        <v>4</v>
      </c>
      <c r="AE20" s="37">
        <f>RANK(AE19,($N$10:$AM$10,$N$19:$AM$19,$N$28:$AM$28, $N$37:$AM$37),1)</f>
        <v>4</v>
      </c>
      <c r="AF20" s="37">
        <f>RANK(AF19,($N$10:$AM$10,$N$19:$AM$19,$N$28:$AM$28, $N$37:$AM$37),1)</f>
        <v>4</v>
      </c>
      <c r="AG20" s="37">
        <f>RANK(AG19,($N$10:$AM$10,$N$19:$AM$19,$N$28:$AM$28, $N$37:$AM$37),1)</f>
        <v>4</v>
      </c>
      <c r="AH20" s="37">
        <f>RANK(AH19,($N$10:$AM$10,$N$19:$AM$19,$N$28:$AM$28, $N$37:$AM$37),1)</f>
        <v>4</v>
      </c>
      <c r="AI20" s="37">
        <f>RANK(AI19,($N$10:$AM$10,$N$19:$AM$19,$N$28:$AM$28, $N$37:$AM$37),1)</f>
        <v>4</v>
      </c>
      <c r="AJ20" s="37">
        <f>RANK(AJ19,($N$10:$AM$10,$N$19:$AM$19,$N$28:$AM$28, $N$37:$AM$37),1)</f>
        <v>4</v>
      </c>
      <c r="AK20" s="37">
        <f>RANK(AK19,($N$10:$AM$10,$N$19:$AM$19,$N$28:$AM$28, $N$37:$AM$37),1)</f>
        <v>4</v>
      </c>
      <c r="AL20" s="37">
        <f>RANK(AL19,($N$10:$AM$10,$N$19:$AM$19,$N$28:$AM$28, $N$37:$AM$37),1)</f>
        <v>4</v>
      </c>
      <c r="AM20" s="37">
        <f>RANK(AM19,($N$10:$AM$10,$N$19:$AM$19,$N$28:$AM$28, $N$37:$AM$37),1)</f>
        <v>4</v>
      </c>
    </row>
    <row r="21" spans="1:39" x14ac:dyDescent="0.3">
      <c r="A21" t="str">
        <f t="shared" si="6"/>
        <v>EAS  2</v>
      </c>
      <c r="B21" s="3">
        <f t="shared" si="2"/>
        <v>18</v>
      </c>
      <c r="C21" s="3">
        <v>286</v>
      </c>
      <c r="D21" s="28" t="s">
        <v>1246</v>
      </c>
      <c r="E21" s="1" t="str">
        <f>+VLOOKUP($C21,MasterData!$B$4:$K$1003,2,"false")</f>
        <v>Connie</v>
      </c>
      <c r="F21" s="1" t="str">
        <f>+VLOOKUP($C21,MasterData!$B$4:$K$1003,3,"false")</f>
        <v>Hannam</v>
      </c>
      <c r="G21" s="1" t="str">
        <f>+VLOOKUP($C21,MasterData!$B$4:$K$1003,4,"false")</f>
        <v>EAS</v>
      </c>
      <c r="H21" s="1" t="str">
        <f>+VLOOKUP($C21,MasterData!$B$4:$K$1003,5,"false")</f>
        <v>U17</v>
      </c>
      <c r="I21" s="3" t="str">
        <f>+VLOOKUP($C21,MasterData!$B$4:$K$1003,6,"false")</f>
        <v>F</v>
      </c>
      <c r="J21" s="31" t="str">
        <f t="shared" si="7"/>
        <v>2</v>
      </c>
      <c r="K21" s="1" t="str">
        <f t="shared" si="8"/>
        <v>EAS  2</v>
      </c>
    </row>
    <row r="22" spans="1:39" x14ac:dyDescent="0.3">
      <c r="A22" t="str">
        <f t="shared" si="6"/>
        <v>HAS  2</v>
      </c>
      <c r="B22" s="3">
        <f t="shared" si="2"/>
        <v>19</v>
      </c>
      <c r="C22" s="3">
        <v>284</v>
      </c>
      <c r="D22" s="28" t="s">
        <v>1247</v>
      </c>
      <c r="E22" s="1" t="str">
        <f>+VLOOKUP($C22,MasterData!$B$4:$K$1003,2,"false")</f>
        <v>Talia</v>
      </c>
      <c r="F22" s="1" t="str">
        <f>+VLOOKUP($C22,MasterData!$B$4:$K$1003,3,"false")</f>
        <v>Cahill</v>
      </c>
      <c r="G22" s="1" t="str">
        <f>+VLOOKUP($C22,MasterData!$B$4:$K$1003,4,"false")</f>
        <v>HAS</v>
      </c>
      <c r="H22" s="1" t="str">
        <f>+VLOOKUP($C22,MasterData!$B$4:$K$1003,5,"false")</f>
        <v>U17</v>
      </c>
      <c r="I22" s="3" t="str">
        <f>+VLOOKUP($C22,MasterData!$B$4:$K$1003,6,"false")</f>
        <v>F</v>
      </c>
      <c r="J22" s="31" t="str">
        <f t="shared" si="7"/>
        <v>2</v>
      </c>
      <c r="K22" s="1" t="str">
        <f t="shared" si="8"/>
        <v>HAS  2</v>
      </c>
      <c r="M22">
        <v>7</v>
      </c>
      <c r="N22" s="35" t="str">
        <f>+IF(ISNA(VLOOKUP(N$3&amp;"  "&amp;$M22,$A$3:$I$110,2,0)),"",VLOOKUP(N$3&amp;"  "&amp;$M22,$A$3:$I$110,2,0))</f>
        <v/>
      </c>
      <c r="O22" s="35" t="str">
        <f t="shared" ref="O22:AM27" si="14">+IF(ISNA(VLOOKUP(O$3&amp;"  "&amp;$M22,$A$3:$I$110,2,0)),"",VLOOKUP(O$3&amp;"  "&amp;$M22,$A$3:$I$110,2,0))</f>
        <v/>
      </c>
      <c r="P22" s="35" t="str">
        <f t="shared" si="14"/>
        <v/>
      </c>
      <c r="Q22" s="35" t="str">
        <f t="shared" si="14"/>
        <v/>
      </c>
      <c r="R22" s="35" t="str">
        <f t="shared" si="14"/>
        <v/>
      </c>
      <c r="S22" s="35" t="str">
        <f t="shared" si="14"/>
        <v/>
      </c>
      <c r="T22" s="35" t="str">
        <f t="shared" si="14"/>
        <v/>
      </c>
      <c r="U22" s="35" t="str">
        <f t="shared" si="14"/>
        <v/>
      </c>
      <c r="V22" s="35" t="str">
        <f t="shared" si="14"/>
        <v/>
      </c>
      <c r="W22" s="35" t="str">
        <f t="shared" si="14"/>
        <v/>
      </c>
      <c r="X22" s="35" t="str">
        <f t="shared" si="14"/>
        <v/>
      </c>
      <c r="Y22" s="35" t="str">
        <f t="shared" si="14"/>
        <v/>
      </c>
      <c r="Z22" s="35" t="str">
        <f t="shared" si="14"/>
        <v/>
      </c>
      <c r="AA22" s="35" t="str">
        <f t="shared" si="14"/>
        <v/>
      </c>
      <c r="AB22" s="35" t="str">
        <f t="shared" si="14"/>
        <v/>
      </c>
      <c r="AC22" s="35" t="str">
        <f t="shared" si="14"/>
        <v/>
      </c>
      <c r="AD22" s="35" t="str">
        <f t="shared" si="14"/>
        <v/>
      </c>
      <c r="AE22" s="35" t="str">
        <f t="shared" si="14"/>
        <v/>
      </c>
      <c r="AF22" s="35" t="str">
        <f t="shared" si="14"/>
        <v/>
      </c>
      <c r="AG22" s="35" t="str">
        <f t="shared" si="14"/>
        <v/>
      </c>
      <c r="AH22" s="35" t="str">
        <f t="shared" si="14"/>
        <v/>
      </c>
      <c r="AI22" s="35" t="str">
        <f t="shared" si="14"/>
        <v/>
      </c>
      <c r="AJ22" s="35" t="str">
        <f t="shared" si="14"/>
        <v/>
      </c>
      <c r="AK22" s="35" t="str">
        <f t="shared" si="14"/>
        <v/>
      </c>
      <c r="AL22" s="35" t="str">
        <f t="shared" si="14"/>
        <v/>
      </c>
      <c r="AM22" s="35" t="str">
        <f t="shared" si="14"/>
        <v/>
      </c>
    </row>
    <row r="23" spans="1:39" x14ac:dyDescent="0.3">
      <c r="D23" s="28"/>
      <c r="E23" s="1"/>
      <c r="F23" s="1"/>
      <c r="G23" s="1" t="str">
        <f>+VLOOKUP($C23,MasterData!$B$4:$K$1003,4,"false")</f>
        <v/>
      </c>
      <c r="H23" s="1" t="str">
        <f>+VLOOKUP($C23,MasterData!$B$4:$K$1003,5,"false")</f>
        <v/>
      </c>
      <c r="I23" s="3">
        <f>+VLOOKUP($C23,MasterData!$B$4:$K$1003,6,"false")</f>
        <v>0</v>
      </c>
      <c r="J23" s="31" t="str">
        <f t="shared" si="7"/>
        <v>1</v>
      </c>
      <c r="K23" s="1" t="str">
        <f t="shared" si="8"/>
        <v xml:space="preserve">  1</v>
      </c>
      <c r="M23">
        <v>8</v>
      </c>
      <c r="N23" s="35" t="str">
        <f t="shared" ref="N23:AC27" si="15">+IF(ISNA(VLOOKUP(N$3&amp;"  "&amp;$M23,$A$3:$I$110,2,0)),"",VLOOKUP(N$3&amp;"  "&amp;$M23,$A$3:$I$110,2,0))</f>
        <v/>
      </c>
      <c r="O23" s="35" t="str">
        <f t="shared" si="15"/>
        <v/>
      </c>
      <c r="P23" s="35" t="str">
        <f t="shared" si="15"/>
        <v/>
      </c>
      <c r="Q23" s="35" t="str">
        <f t="shared" si="15"/>
        <v/>
      </c>
      <c r="R23" s="35" t="str">
        <f t="shared" si="15"/>
        <v/>
      </c>
      <c r="S23" s="35" t="str">
        <f t="shared" si="15"/>
        <v/>
      </c>
      <c r="T23" s="35" t="str">
        <f t="shared" si="15"/>
        <v/>
      </c>
      <c r="U23" s="35" t="str">
        <f t="shared" si="15"/>
        <v/>
      </c>
      <c r="V23" s="35" t="str">
        <f t="shared" si="15"/>
        <v/>
      </c>
      <c r="W23" s="35" t="str">
        <f t="shared" si="15"/>
        <v/>
      </c>
      <c r="X23" s="35" t="str">
        <f t="shared" si="15"/>
        <v/>
      </c>
      <c r="Y23" s="35" t="str">
        <f t="shared" si="15"/>
        <v/>
      </c>
      <c r="Z23" s="35" t="str">
        <f t="shared" si="15"/>
        <v/>
      </c>
      <c r="AA23" s="35" t="str">
        <f t="shared" si="15"/>
        <v/>
      </c>
      <c r="AB23" s="35" t="str">
        <f t="shared" si="15"/>
        <v/>
      </c>
      <c r="AC23" s="35" t="str">
        <f t="shared" si="15"/>
        <v/>
      </c>
      <c r="AD23" s="35" t="str">
        <f t="shared" si="14"/>
        <v/>
      </c>
      <c r="AE23" s="35" t="str">
        <f t="shared" si="14"/>
        <v/>
      </c>
      <c r="AF23" s="35" t="str">
        <f t="shared" si="14"/>
        <v/>
      </c>
      <c r="AG23" s="35" t="str">
        <f t="shared" si="14"/>
        <v/>
      </c>
      <c r="AH23" s="35" t="str">
        <f t="shared" si="14"/>
        <v/>
      </c>
      <c r="AI23" s="35" t="str">
        <f t="shared" si="14"/>
        <v/>
      </c>
      <c r="AJ23" s="35" t="str">
        <f t="shared" si="14"/>
        <v/>
      </c>
      <c r="AK23" s="35" t="str">
        <f t="shared" si="14"/>
        <v/>
      </c>
      <c r="AL23" s="35" t="str">
        <f t="shared" si="14"/>
        <v/>
      </c>
      <c r="AM23" s="35" t="str">
        <f t="shared" si="14"/>
        <v/>
      </c>
    </row>
    <row r="24" spans="1:39" x14ac:dyDescent="0.3">
      <c r="D24" s="28"/>
      <c r="E24" s="1"/>
      <c r="F24" s="1"/>
      <c r="G24" s="1" t="str">
        <f>+VLOOKUP($C24,MasterData!$B$4:$K$1003,4,"false")</f>
        <v/>
      </c>
      <c r="H24" s="1" t="str">
        <f>+VLOOKUP($C24,MasterData!$B$4:$K$1003,5,"false")</f>
        <v/>
      </c>
      <c r="I24" s="3">
        <f>+VLOOKUP($C24,MasterData!$B$4:$K$1003,6,"false")</f>
        <v>0</v>
      </c>
      <c r="J24" s="31" t="str">
        <f t="shared" si="7"/>
        <v>1</v>
      </c>
      <c r="K24" s="1" t="str">
        <f t="shared" si="8"/>
        <v xml:space="preserve">  1</v>
      </c>
      <c r="M24">
        <v>9</v>
      </c>
      <c r="N24" s="35" t="str">
        <f t="shared" si="15"/>
        <v/>
      </c>
      <c r="O24" s="35" t="str">
        <f t="shared" si="14"/>
        <v/>
      </c>
      <c r="P24" s="35" t="str">
        <f t="shared" si="14"/>
        <v/>
      </c>
      <c r="Q24" s="35" t="str">
        <f t="shared" si="14"/>
        <v/>
      </c>
      <c r="R24" s="35" t="str">
        <f t="shared" si="14"/>
        <v/>
      </c>
      <c r="S24" s="35" t="str">
        <f t="shared" si="14"/>
        <v/>
      </c>
      <c r="T24" s="35" t="str">
        <f t="shared" si="14"/>
        <v/>
      </c>
      <c r="U24" s="35" t="str">
        <f t="shared" si="14"/>
        <v/>
      </c>
      <c r="V24" s="35" t="str">
        <f t="shared" si="14"/>
        <v/>
      </c>
      <c r="W24" s="35" t="str">
        <f t="shared" si="14"/>
        <v/>
      </c>
      <c r="X24" s="35" t="str">
        <f t="shared" si="14"/>
        <v/>
      </c>
      <c r="Y24" s="35" t="str">
        <f t="shared" si="14"/>
        <v/>
      </c>
      <c r="Z24" s="35" t="str">
        <f t="shared" si="14"/>
        <v/>
      </c>
      <c r="AA24" s="35" t="str">
        <f t="shared" si="14"/>
        <v/>
      </c>
      <c r="AB24" s="35" t="str">
        <f t="shared" si="14"/>
        <v/>
      </c>
      <c r="AC24" s="35" t="str">
        <f t="shared" si="14"/>
        <v/>
      </c>
      <c r="AD24" s="35" t="str">
        <f t="shared" si="14"/>
        <v/>
      </c>
      <c r="AE24" s="35" t="str">
        <f t="shared" si="14"/>
        <v/>
      </c>
      <c r="AF24" s="35" t="str">
        <f t="shared" si="14"/>
        <v/>
      </c>
      <c r="AG24" s="35" t="str">
        <f t="shared" si="14"/>
        <v/>
      </c>
      <c r="AH24" s="35" t="str">
        <f t="shared" si="14"/>
        <v/>
      </c>
      <c r="AI24" s="35" t="str">
        <f t="shared" si="14"/>
        <v/>
      </c>
      <c r="AJ24" s="35" t="str">
        <f t="shared" si="14"/>
        <v/>
      </c>
      <c r="AK24" s="35" t="str">
        <f t="shared" si="14"/>
        <v/>
      </c>
      <c r="AL24" s="35" t="str">
        <f t="shared" si="14"/>
        <v/>
      </c>
      <c r="AM24" s="35" t="str">
        <f t="shared" si="14"/>
        <v/>
      </c>
    </row>
    <row r="25" spans="1:39" x14ac:dyDescent="0.3">
      <c r="D25" s="28"/>
      <c r="E25" s="1"/>
      <c r="F25" s="1"/>
      <c r="G25" s="1" t="str">
        <f>+VLOOKUP($C25,MasterData!$B$4:$K$1003,4,"false")</f>
        <v/>
      </c>
      <c r="H25" s="1" t="str">
        <f>+VLOOKUP($C25,MasterData!$B$4:$K$1003,5,"false")</f>
        <v/>
      </c>
      <c r="I25" s="3">
        <f>+VLOOKUP($C25,MasterData!$B$4:$K$1003,6,"false")</f>
        <v>0</v>
      </c>
      <c r="J25" s="31" t="str">
        <f t="shared" si="7"/>
        <v>1</v>
      </c>
      <c r="K25" s="1" t="str">
        <f t="shared" si="8"/>
        <v xml:space="preserve">  1</v>
      </c>
      <c r="N25" s="35" t="str">
        <f t="shared" si="15"/>
        <v/>
      </c>
      <c r="O25" s="35" t="str">
        <f t="shared" si="14"/>
        <v/>
      </c>
      <c r="P25" s="35" t="str">
        <f t="shared" si="14"/>
        <v/>
      </c>
      <c r="Q25" s="35" t="str">
        <f t="shared" si="14"/>
        <v/>
      </c>
      <c r="R25" s="35" t="str">
        <f t="shared" si="14"/>
        <v/>
      </c>
      <c r="S25" s="35" t="str">
        <f t="shared" si="14"/>
        <v/>
      </c>
      <c r="T25" s="35" t="str">
        <f t="shared" si="14"/>
        <v/>
      </c>
      <c r="U25" s="35" t="str">
        <f t="shared" si="14"/>
        <v/>
      </c>
      <c r="V25" s="35" t="str">
        <f t="shared" si="14"/>
        <v/>
      </c>
      <c r="W25" s="35" t="str">
        <f t="shared" si="14"/>
        <v/>
      </c>
      <c r="X25" s="35" t="str">
        <f t="shared" si="14"/>
        <v/>
      </c>
      <c r="Y25" s="35" t="str">
        <f t="shared" si="14"/>
        <v/>
      </c>
      <c r="Z25" s="35" t="str">
        <f t="shared" si="14"/>
        <v/>
      </c>
      <c r="AA25" s="35" t="str">
        <f t="shared" si="14"/>
        <v/>
      </c>
      <c r="AB25" s="35" t="str">
        <f t="shared" si="14"/>
        <v/>
      </c>
      <c r="AC25" s="35" t="str">
        <f t="shared" si="14"/>
        <v/>
      </c>
      <c r="AD25" s="35" t="str">
        <f t="shared" si="14"/>
        <v/>
      </c>
      <c r="AE25" s="35" t="str">
        <f t="shared" si="14"/>
        <v/>
      </c>
      <c r="AF25" s="35" t="str">
        <f t="shared" si="14"/>
        <v/>
      </c>
      <c r="AG25" s="35" t="str">
        <f t="shared" si="14"/>
        <v/>
      </c>
      <c r="AH25" s="35" t="str">
        <f t="shared" si="14"/>
        <v/>
      </c>
      <c r="AI25" s="35" t="str">
        <f t="shared" si="14"/>
        <v/>
      </c>
      <c r="AJ25" s="35" t="str">
        <f t="shared" si="14"/>
        <v/>
      </c>
      <c r="AK25" s="35" t="str">
        <f t="shared" si="14"/>
        <v/>
      </c>
      <c r="AL25" s="35" t="str">
        <f t="shared" si="14"/>
        <v/>
      </c>
      <c r="AM25" s="35" t="str">
        <f t="shared" si="14"/>
        <v/>
      </c>
    </row>
    <row r="26" spans="1:39" x14ac:dyDescent="0.3">
      <c r="D26" s="28"/>
      <c r="E26" s="1"/>
      <c r="F26" s="1"/>
      <c r="G26" s="1" t="str">
        <f>+VLOOKUP($C26,MasterData!$B$4:$K$1003,4,"false")</f>
        <v/>
      </c>
      <c r="H26" s="1" t="str">
        <f>+VLOOKUP($C26,MasterData!$B$4:$K$1003,5,"false")</f>
        <v/>
      </c>
      <c r="I26" s="3">
        <f>+VLOOKUP($C26,MasterData!$B$4:$K$1003,6,"false")</f>
        <v>0</v>
      </c>
      <c r="J26" s="31" t="str">
        <f t="shared" si="7"/>
        <v>1</v>
      </c>
      <c r="K26" s="1" t="str">
        <f t="shared" si="8"/>
        <v xml:space="preserve">  1</v>
      </c>
      <c r="N26" s="35" t="str">
        <f t="shared" si="15"/>
        <v/>
      </c>
      <c r="O26" s="35" t="str">
        <f t="shared" si="14"/>
        <v/>
      </c>
      <c r="P26" s="35" t="str">
        <f t="shared" si="14"/>
        <v/>
      </c>
      <c r="Q26" s="35" t="str">
        <f t="shared" si="14"/>
        <v/>
      </c>
      <c r="R26" s="35" t="str">
        <f t="shared" si="14"/>
        <v/>
      </c>
      <c r="S26" s="35" t="str">
        <f t="shared" si="14"/>
        <v/>
      </c>
      <c r="T26" s="35" t="str">
        <f t="shared" si="14"/>
        <v/>
      </c>
      <c r="U26" s="35" t="str">
        <f t="shared" si="14"/>
        <v/>
      </c>
      <c r="V26" s="35" t="str">
        <f t="shared" si="14"/>
        <v/>
      </c>
      <c r="W26" s="35" t="str">
        <f t="shared" si="14"/>
        <v/>
      </c>
      <c r="X26" s="35" t="str">
        <f t="shared" si="14"/>
        <v/>
      </c>
      <c r="Y26" s="35" t="str">
        <f t="shared" si="14"/>
        <v/>
      </c>
      <c r="Z26" s="35" t="str">
        <f t="shared" si="14"/>
        <v/>
      </c>
      <c r="AA26" s="35" t="str">
        <f t="shared" si="14"/>
        <v/>
      </c>
      <c r="AB26" s="35" t="str">
        <f t="shared" si="14"/>
        <v/>
      </c>
      <c r="AC26" s="35" t="str">
        <f t="shared" si="14"/>
        <v/>
      </c>
      <c r="AD26" s="35" t="str">
        <f t="shared" si="14"/>
        <v/>
      </c>
      <c r="AE26" s="35" t="str">
        <f t="shared" si="14"/>
        <v/>
      </c>
      <c r="AF26" s="35" t="str">
        <f t="shared" si="14"/>
        <v/>
      </c>
      <c r="AG26" s="35" t="str">
        <f t="shared" si="14"/>
        <v/>
      </c>
      <c r="AH26" s="35" t="str">
        <f t="shared" si="14"/>
        <v/>
      </c>
      <c r="AI26" s="35" t="str">
        <f t="shared" si="14"/>
        <v/>
      </c>
      <c r="AJ26" s="35" t="str">
        <f t="shared" si="14"/>
        <v/>
      </c>
      <c r="AK26" s="35" t="str">
        <f t="shared" si="14"/>
        <v/>
      </c>
      <c r="AL26" s="35" t="str">
        <f t="shared" si="14"/>
        <v/>
      </c>
      <c r="AM26" s="35" t="str">
        <f t="shared" si="14"/>
        <v/>
      </c>
    </row>
    <row r="27" spans="1:39" x14ac:dyDescent="0.3">
      <c r="D27" s="4"/>
      <c r="E27" s="1"/>
      <c r="F27" s="1"/>
      <c r="G27" s="1"/>
      <c r="H27" s="1"/>
      <c r="I27" s="3"/>
      <c r="N27" s="35" t="str">
        <f t="shared" si="15"/>
        <v/>
      </c>
      <c r="O27" s="35" t="str">
        <f t="shared" si="14"/>
        <v/>
      </c>
      <c r="P27" s="35" t="str">
        <f t="shared" si="14"/>
        <v/>
      </c>
      <c r="Q27" s="35" t="str">
        <f t="shared" si="14"/>
        <v/>
      </c>
      <c r="R27" s="35" t="str">
        <f t="shared" si="14"/>
        <v/>
      </c>
      <c r="S27" s="35" t="str">
        <f t="shared" si="14"/>
        <v/>
      </c>
      <c r="T27" s="35" t="str">
        <f t="shared" si="14"/>
        <v/>
      </c>
      <c r="U27" s="35" t="str">
        <f t="shared" si="14"/>
        <v/>
      </c>
      <c r="V27" s="35" t="str">
        <f t="shared" si="14"/>
        <v/>
      </c>
      <c r="W27" s="35" t="str">
        <f t="shared" si="14"/>
        <v/>
      </c>
      <c r="X27" s="35" t="str">
        <f t="shared" si="14"/>
        <v/>
      </c>
      <c r="Y27" s="35" t="str">
        <f t="shared" si="14"/>
        <v/>
      </c>
      <c r="Z27" s="35" t="str">
        <f t="shared" si="14"/>
        <v/>
      </c>
      <c r="AA27" s="35" t="str">
        <f t="shared" si="14"/>
        <v/>
      </c>
      <c r="AB27" s="35" t="str">
        <f t="shared" si="14"/>
        <v/>
      </c>
      <c r="AC27" s="35" t="str">
        <f t="shared" si="14"/>
        <v/>
      </c>
      <c r="AD27" s="35" t="str">
        <f t="shared" si="14"/>
        <v/>
      </c>
      <c r="AE27" s="35" t="str">
        <f t="shared" si="14"/>
        <v/>
      </c>
      <c r="AF27" s="35" t="str">
        <f t="shared" si="14"/>
        <v/>
      </c>
      <c r="AG27" s="35" t="str">
        <f t="shared" si="14"/>
        <v/>
      </c>
      <c r="AH27" s="35" t="str">
        <f t="shared" si="14"/>
        <v/>
      </c>
      <c r="AI27" s="35" t="str">
        <f t="shared" si="14"/>
        <v/>
      </c>
      <c r="AJ27" s="35" t="str">
        <f t="shared" si="14"/>
        <v/>
      </c>
      <c r="AK27" s="35" t="str">
        <f t="shared" si="14"/>
        <v/>
      </c>
      <c r="AL27" s="35" t="str">
        <f t="shared" si="14"/>
        <v/>
      </c>
      <c r="AM27" s="35" t="str">
        <f t="shared" si="14"/>
        <v/>
      </c>
    </row>
    <row r="28" spans="1:39" x14ac:dyDescent="0.3">
      <c r="D28" s="4"/>
      <c r="E28" s="1"/>
      <c r="F28" s="1"/>
      <c r="G28" s="1"/>
      <c r="H28" s="1"/>
      <c r="I28" s="3"/>
      <c r="M28" s="12" t="s">
        <v>565</v>
      </c>
      <c r="N28" s="36">
        <f>IF(N24="",1000,SUM(N22:N24))</f>
        <v>1000</v>
      </c>
      <c r="O28" s="36">
        <f t="shared" ref="O28:AM28" si="16">IF(O24="",1000,SUM(O22:O24))</f>
        <v>1000</v>
      </c>
      <c r="P28" s="36">
        <f t="shared" si="16"/>
        <v>1000</v>
      </c>
      <c r="Q28" s="36">
        <f t="shared" si="16"/>
        <v>1000</v>
      </c>
      <c r="R28" s="36">
        <f t="shared" si="16"/>
        <v>1000</v>
      </c>
      <c r="S28" s="36">
        <f t="shared" si="16"/>
        <v>1000</v>
      </c>
      <c r="T28" s="36">
        <f t="shared" si="16"/>
        <v>1000</v>
      </c>
      <c r="U28" s="36">
        <f t="shared" si="16"/>
        <v>1000</v>
      </c>
      <c r="V28" s="36">
        <f t="shared" si="16"/>
        <v>1000</v>
      </c>
      <c r="W28" s="36">
        <f t="shared" si="16"/>
        <v>1000</v>
      </c>
      <c r="X28" s="36">
        <f t="shared" si="16"/>
        <v>1000</v>
      </c>
      <c r="Y28" s="36">
        <f t="shared" si="16"/>
        <v>1000</v>
      </c>
      <c r="Z28" s="36">
        <f t="shared" si="16"/>
        <v>1000</v>
      </c>
      <c r="AA28" s="36">
        <f t="shared" si="16"/>
        <v>1000</v>
      </c>
      <c r="AB28" s="36">
        <f t="shared" si="16"/>
        <v>1000</v>
      </c>
      <c r="AC28" s="36">
        <f t="shared" si="16"/>
        <v>1000</v>
      </c>
      <c r="AD28" s="36">
        <f t="shared" si="16"/>
        <v>1000</v>
      </c>
      <c r="AE28" s="36">
        <f t="shared" si="16"/>
        <v>1000</v>
      </c>
      <c r="AF28" s="36">
        <f t="shared" si="16"/>
        <v>1000</v>
      </c>
      <c r="AG28" s="36">
        <f t="shared" si="16"/>
        <v>1000</v>
      </c>
      <c r="AH28" s="36">
        <f t="shared" si="16"/>
        <v>1000</v>
      </c>
      <c r="AI28" s="36">
        <f t="shared" si="16"/>
        <v>1000</v>
      </c>
      <c r="AJ28" s="36">
        <f t="shared" si="16"/>
        <v>1000</v>
      </c>
      <c r="AK28" s="36">
        <f t="shared" si="16"/>
        <v>1000</v>
      </c>
      <c r="AL28" s="36">
        <f t="shared" si="16"/>
        <v>1000</v>
      </c>
      <c r="AM28" s="36">
        <f t="shared" si="16"/>
        <v>1000</v>
      </c>
    </row>
    <row r="29" spans="1:39" x14ac:dyDescent="0.3">
      <c r="D29" s="4"/>
      <c r="E29" s="1"/>
      <c r="F29" s="1"/>
      <c r="G29" s="1"/>
      <c r="H29" s="1"/>
      <c r="I29" s="3"/>
      <c r="M29" s="12" t="s">
        <v>212</v>
      </c>
      <c r="N29" s="37">
        <f>RANK(N28,($N$10:$AM$10,$N$19:$AM$19,$N$28:$AM$28, $N$37:$AM$37),1)</f>
        <v>4</v>
      </c>
      <c r="O29" s="37">
        <f>RANK(O28,($N$10:$AM$10,$N$19:$AM$19,$N$28:$AM$28, $N$37:$AM$37),1)</f>
        <v>4</v>
      </c>
      <c r="P29" s="37">
        <f>RANK(P28,($N$10:$AM$10,$N$19:$AM$19,$N$28:$AM$28, $N$37:$AM$37),1)</f>
        <v>4</v>
      </c>
      <c r="Q29" s="37">
        <f>RANK(Q28,($N$10:$AM$10,$N$19:$AM$19,$N$28:$AM$28, $N$37:$AM$37),1)</f>
        <v>4</v>
      </c>
      <c r="R29" s="37">
        <f>RANK(R28,($N$10:$AM$10,$N$19:$AM$19,$N$28:$AM$28, $N$37:$AM$37),1)</f>
        <v>4</v>
      </c>
      <c r="S29" s="37">
        <f>RANK(S28,($N$10:$AM$10,$N$19:$AM$19,$N$28:$AM$28, $N$37:$AM$37),1)</f>
        <v>4</v>
      </c>
      <c r="T29" s="37">
        <f>RANK(T28,($N$10:$AM$10,$N$19:$AM$19,$N$28:$AM$28, $N$37:$AM$37),1)</f>
        <v>4</v>
      </c>
      <c r="U29" s="37">
        <f>RANK(U28,($N$10:$AM$10,$N$19:$AM$19,$N$28:$AM$28, $N$37:$AM$37),1)</f>
        <v>4</v>
      </c>
      <c r="V29" s="37">
        <f>RANK(V28,($N$10:$AM$10,$N$19:$AM$19,$N$28:$AM$28, $N$37:$AM$37),1)</f>
        <v>4</v>
      </c>
      <c r="W29" s="37">
        <f>RANK(W28,($N$10:$AM$10,$N$19:$AM$19,$N$28:$AM$28, $N$37:$AM$37),1)</f>
        <v>4</v>
      </c>
      <c r="X29" s="37">
        <f>RANK(X28,($N$10:$AM$10,$N$19:$AM$19,$N$28:$AM$28, $N$37:$AM$37),1)</f>
        <v>4</v>
      </c>
      <c r="Y29" s="37">
        <f>RANK(Y28,($N$10:$AM$10,$N$19:$AM$19,$N$28:$AM$28, $N$37:$AM$37),1)</f>
        <v>4</v>
      </c>
      <c r="Z29" s="37">
        <f>RANK(Z28,($N$10:$AM$10,$N$19:$AM$19,$N$28:$AM$28, $N$37:$AM$37),1)</f>
        <v>4</v>
      </c>
      <c r="AA29" s="37">
        <f>RANK(AA28,($N$10:$AM$10,$N$19:$AM$19,$N$28:$AM$28, $N$37:$AM$37),1)</f>
        <v>4</v>
      </c>
      <c r="AB29" s="37">
        <f>RANK(AB28,($N$10:$AM$10,$N$19:$AM$19,$N$28:$AM$28, $N$37:$AM$37),1)</f>
        <v>4</v>
      </c>
      <c r="AC29" s="37">
        <f>RANK(AC28,($N$10:$AM$10,$N$19:$AM$19,$N$28:$AM$28, $N$37:$AM$37),1)</f>
        <v>4</v>
      </c>
      <c r="AD29" s="37">
        <f>RANK(AD28,($N$10:$AM$10,$N$19:$AM$19,$N$28:$AM$28, $N$37:$AM$37),1)</f>
        <v>4</v>
      </c>
      <c r="AE29" s="37">
        <f>RANK(AE28,($N$10:$AM$10,$N$19:$AM$19,$N$28:$AM$28, $N$37:$AM$37),1)</f>
        <v>4</v>
      </c>
      <c r="AF29" s="37">
        <f>RANK(AF28,($N$10:$AM$10,$N$19:$AM$19,$N$28:$AM$28, $N$37:$AM$37),1)</f>
        <v>4</v>
      </c>
      <c r="AG29" s="37">
        <f>RANK(AG28,($N$10:$AM$10,$N$19:$AM$19,$N$28:$AM$28, $N$37:$AM$37),1)</f>
        <v>4</v>
      </c>
      <c r="AH29" s="37">
        <f>RANK(AH28,($N$10:$AM$10,$N$19:$AM$19,$N$28:$AM$28, $N$37:$AM$37),1)</f>
        <v>4</v>
      </c>
      <c r="AI29" s="37">
        <f>RANK(AI28,($N$10:$AM$10,$N$19:$AM$19,$N$28:$AM$28, $N$37:$AM$37),1)</f>
        <v>4</v>
      </c>
      <c r="AJ29" s="37">
        <f>RANK(AJ28,($N$10:$AM$10,$N$19:$AM$19,$N$28:$AM$28, $N$37:$AM$37),1)</f>
        <v>4</v>
      </c>
      <c r="AK29" s="37">
        <f>RANK(AK28,($N$10:$AM$10,$N$19:$AM$19,$N$28:$AM$28, $N$37:$AM$37),1)</f>
        <v>4</v>
      </c>
      <c r="AL29" s="37">
        <f>RANK(AL28,($N$10:$AM$10,$N$19:$AM$19,$N$28:$AM$28, $N$37:$AM$37),1)</f>
        <v>4</v>
      </c>
      <c r="AM29" s="37">
        <f>RANK(AM28,($N$10:$AM$10,$N$19:$AM$19,$N$28:$AM$28, $N$37:$AM$37),1)</f>
        <v>4</v>
      </c>
    </row>
    <row r="30" spans="1:39" x14ac:dyDescent="0.3">
      <c r="C30" s="3" t="s">
        <v>214</v>
      </c>
      <c r="D30" t="s">
        <v>200</v>
      </c>
      <c r="E30" s="1"/>
      <c r="F30" s="1"/>
      <c r="G30" s="1"/>
      <c r="H30" s="1"/>
      <c r="I30" s="3"/>
    </row>
    <row r="31" spans="1:39" x14ac:dyDescent="0.3">
      <c r="D31" s="4"/>
      <c r="E31" s="1"/>
      <c r="F31" s="1"/>
      <c r="G31" s="1"/>
      <c r="H31" s="1"/>
      <c r="I31" s="3"/>
      <c r="M31">
        <v>10</v>
      </c>
      <c r="N31" s="35" t="str">
        <f>+IF(ISNA(VLOOKUP(N$3&amp;"  "&amp;$M31,$A$3:$I$110,2,0)),"",VLOOKUP(N$3&amp;"  "&amp;$M31,$A$3:$I$110,2,0))</f>
        <v/>
      </c>
      <c r="O31" s="35" t="str">
        <f t="shared" ref="O31:AD36" si="17">+IF(ISNA(VLOOKUP(O$3&amp;"  "&amp;$M31,$A$3:$I$110,2,0)),"",VLOOKUP(O$3&amp;"  "&amp;$M31,$A$3:$I$110,2,0))</f>
        <v/>
      </c>
      <c r="P31" s="35" t="str">
        <f t="shared" si="17"/>
        <v/>
      </c>
      <c r="Q31" s="35" t="str">
        <f t="shared" si="17"/>
        <v/>
      </c>
      <c r="R31" s="35" t="str">
        <f t="shared" si="17"/>
        <v/>
      </c>
      <c r="S31" s="35" t="str">
        <f t="shared" si="17"/>
        <v/>
      </c>
      <c r="T31" s="35" t="str">
        <f t="shared" si="17"/>
        <v/>
      </c>
      <c r="U31" s="35" t="str">
        <f t="shared" si="17"/>
        <v/>
      </c>
      <c r="V31" s="35" t="str">
        <f t="shared" si="17"/>
        <v/>
      </c>
      <c r="W31" s="35" t="str">
        <f t="shared" si="17"/>
        <v/>
      </c>
      <c r="X31" s="35" t="str">
        <f t="shared" si="17"/>
        <v/>
      </c>
      <c r="Y31" s="35" t="str">
        <f t="shared" si="17"/>
        <v/>
      </c>
      <c r="Z31" s="35" t="str">
        <f t="shared" si="17"/>
        <v/>
      </c>
      <c r="AA31" s="35" t="str">
        <f t="shared" si="17"/>
        <v/>
      </c>
      <c r="AB31" s="35" t="str">
        <f t="shared" si="17"/>
        <v/>
      </c>
      <c r="AC31" s="35" t="str">
        <f t="shared" si="17"/>
        <v/>
      </c>
      <c r="AD31" s="35" t="str">
        <f t="shared" si="17"/>
        <v/>
      </c>
      <c r="AE31" s="35" t="str">
        <f t="shared" ref="AE31:AM36" si="18">+IF(ISNA(VLOOKUP(AE$3&amp;"  "&amp;$M31,$A$3:$I$110,2,0)),"",VLOOKUP(AE$3&amp;"  "&amp;$M31,$A$3:$I$110,2,0))</f>
        <v/>
      </c>
      <c r="AF31" s="35" t="str">
        <f t="shared" si="18"/>
        <v/>
      </c>
      <c r="AG31" s="35" t="str">
        <f t="shared" si="18"/>
        <v/>
      </c>
      <c r="AH31" s="35" t="str">
        <f t="shared" si="18"/>
        <v/>
      </c>
      <c r="AI31" s="35" t="str">
        <f t="shared" si="18"/>
        <v/>
      </c>
      <c r="AJ31" s="35" t="str">
        <f t="shared" si="18"/>
        <v/>
      </c>
      <c r="AK31" s="35" t="str">
        <f t="shared" si="18"/>
        <v/>
      </c>
      <c r="AL31" s="35" t="str">
        <f t="shared" si="18"/>
        <v/>
      </c>
      <c r="AM31" s="35" t="str">
        <f t="shared" si="18"/>
        <v/>
      </c>
    </row>
    <row r="32" spans="1:39" x14ac:dyDescent="0.3">
      <c r="D32" s="4"/>
      <c r="E32" s="1"/>
      <c r="F32" s="1"/>
      <c r="G32" s="1"/>
      <c r="H32" s="1"/>
      <c r="I32" s="3"/>
      <c r="M32">
        <v>11</v>
      </c>
      <c r="N32" s="35" t="str">
        <f t="shared" ref="N32:N36" si="19">+IF(ISNA(VLOOKUP(N$3&amp;"  "&amp;$M32,$A$3:$I$110,2,0)),"",VLOOKUP(N$3&amp;"  "&amp;$M32,$A$3:$I$110,2,0))</f>
        <v/>
      </c>
      <c r="O32" s="35" t="str">
        <f t="shared" si="17"/>
        <v/>
      </c>
      <c r="P32" s="35" t="str">
        <f t="shared" si="17"/>
        <v/>
      </c>
      <c r="Q32" s="35" t="str">
        <f t="shared" si="17"/>
        <v/>
      </c>
      <c r="R32" s="35" t="str">
        <f t="shared" si="17"/>
        <v/>
      </c>
      <c r="S32" s="35" t="str">
        <f t="shared" si="17"/>
        <v/>
      </c>
      <c r="T32" s="35" t="str">
        <f t="shared" si="17"/>
        <v/>
      </c>
      <c r="U32" s="35" t="str">
        <f t="shared" si="17"/>
        <v/>
      </c>
      <c r="V32" s="35" t="str">
        <f t="shared" si="17"/>
        <v/>
      </c>
      <c r="W32" s="35" t="str">
        <f t="shared" si="17"/>
        <v/>
      </c>
      <c r="X32" s="35" t="str">
        <f t="shared" si="17"/>
        <v/>
      </c>
      <c r="Y32" s="35" t="str">
        <f t="shared" si="17"/>
        <v/>
      </c>
      <c r="Z32" s="35" t="str">
        <f t="shared" si="17"/>
        <v/>
      </c>
      <c r="AA32" s="35" t="str">
        <f t="shared" si="17"/>
        <v/>
      </c>
      <c r="AB32" s="35" t="str">
        <f t="shared" si="17"/>
        <v/>
      </c>
      <c r="AC32" s="35" t="str">
        <f t="shared" si="17"/>
        <v/>
      </c>
      <c r="AD32" s="35" t="str">
        <f t="shared" si="17"/>
        <v/>
      </c>
      <c r="AE32" s="35" t="str">
        <f t="shared" si="18"/>
        <v/>
      </c>
      <c r="AF32" s="35" t="str">
        <f t="shared" si="18"/>
        <v/>
      </c>
      <c r="AG32" s="35" t="str">
        <f t="shared" si="18"/>
        <v/>
      </c>
      <c r="AH32" s="35" t="str">
        <f t="shared" si="18"/>
        <v/>
      </c>
      <c r="AI32" s="35" t="str">
        <f t="shared" si="18"/>
        <v/>
      </c>
      <c r="AJ32" s="35" t="str">
        <f t="shared" si="18"/>
        <v/>
      </c>
      <c r="AK32" s="35" t="str">
        <f t="shared" si="18"/>
        <v/>
      </c>
      <c r="AL32" s="35" t="str">
        <f t="shared" si="18"/>
        <v/>
      </c>
      <c r="AM32" s="35" t="str">
        <f t="shared" si="18"/>
        <v/>
      </c>
    </row>
    <row r="33" spans="4:39" x14ac:dyDescent="0.3">
      <c r="D33" s="4"/>
      <c r="E33" s="1"/>
      <c r="F33" s="1"/>
      <c r="G33" s="1"/>
      <c r="H33" s="1"/>
      <c r="I33" s="3"/>
      <c r="M33">
        <v>12</v>
      </c>
      <c r="N33" s="35" t="str">
        <f t="shared" si="19"/>
        <v/>
      </c>
      <c r="O33" s="35" t="str">
        <f t="shared" si="17"/>
        <v/>
      </c>
      <c r="P33" s="35" t="str">
        <f t="shared" si="17"/>
        <v/>
      </c>
      <c r="Q33" s="35" t="str">
        <f t="shared" si="17"/>
        <v/>
      </c>
      <c r="R33" s="35" t="str">
        <f t="shared" si="17"/>
        <v/>
      </c>
      <c r="S33" s="35" t="str">
        <f t="shared" si="17"/>
        <v/>
      </c>
      <c r="T33" s="35" t="str">
        <f t="shared" si="17"/>
        <v/>
      </c>
      <c r="U33" s="35" t="str">
        <f t="shared" si="17"/>
        <v/>
      </c>
      <c r="V33" s="35" t="str">
        <f t="shared" si="17"/>
        <v/>
      </c>
      <c r="W33" s="35" t="str">
        <f t="shared" si="17"/>
        <v/>
      </c>
      <c r="X33" s="35" t="str">
        <f t="shared" si="17"/>
        <v/>
      </c>
      <c r="Y33" s="35" t="str">
        <f t="shared" si="17"/>
        <v/>
      </c>
      <c r="Z33" s="35" t="str">
        <f t="shared" si="17"/>
        <v/>
      </c>
      <c r="AA33" s="35" t="str">
        <f t="shared" si="17"/>
        <v/>
      </c>
      <c r="AB33" s="35" t="str">
        <f t="shared" si="17"/>
        <v/>
      </c>
      <c r="AC33" s="35" t="str">
        <f t="shared" si="17"/>
        <v/>
      </c>
      <c r="AD33" s="35" t="str">
        <f t="shared" si="17"/>
        <v/>
      </c>
      <c r="AE33" s="35" t="str">
        <f t="shared" si="18"/>
        <v/>
      </c>
      <c r="AF33" s="35" t="str">
        <f t="shared" si="18"/>
        <v/>
      </c>
      <c r="AG33" s="35" t="str">
        <f t="shared" si="18"/>
        <v/>
      </c>
      <c r="AH33" s="35" t="str">
        <f t="shared" si="18"/>
        <v/>
      </c>
      <c r="AI33" s="35" t="str">
        <f t="shared" si="18"/>
        <v/>
      </c>
      <c r="AJ33" s="35" t="str">
        <f t="shared" si="18"/>
        <v/>
      </c>
      <c r="AK33" s="35" t="str">
        <f t="shared" si="18"/>
        <v/>
      </c>
      <c r="AL33" s="35" t="str">
        <f t="shared" si="18"/>
        <v/>
      </c>
      <c r="AM33" s="35" t="str">
        <f t="shared" si="18"/>
        <v/>
      </c>
    </row>
    <row r="34" spans="4:39" x14ac:dyDescent="0.3">
      <c r="D34" s="4"/>
      <c r="E34" s="1"/>
      <c r="F34" s="1"/>
      <c r="G34" s="1"/>
      <c r="H34" s="1"/>
      <c r="I34" s="3"/>
      <c r="N34" s="35" t="str">
        <f t="shared" si="19"/>
        <v/>
      </c>
      <c r="O34" s="35" t="str">
        <f t="shared" si="17"/>
        <v/>
      </c>
      <c r="P34" s="35" t="str">
        <f t="shared" si="17"/>
        <v/>
      </c>
      <c r="Q34" s="35" t="str">
        <f t="shared" si="17"/>
        <v/>
      </c>
      <c r="R34" s="35" t="str">
        <f t="shared" si="17"/>
        <v/>
      </c>
      <c r="S34" s="35" t="str">
        <f t="shared" si="17"/>
        <v/>
      </c>
      <c r="T34" s="35" t="str">
        <f t="shared" si="17"/>
        <v/>
      </c>
      <c r="U34" s="35" t="str">
        <f t="shared" si="17"/>
        <v/>
      </c>
      <c r="V34" s="35" t="str">
        <f t="shared" si="17"/>
        <v/>
      </c>
      <c r="W34" s="35" t="str">
        <f t="shared" si="17"/>
        <v/>
      </c>
      <c r="X34" s="35" t="str">
        <f t="shared" si="17"/>
        <v/>
      </c>
      <c r="Y34" s="35" t="str">
        <f t="shared" si="17"/>
        <v/>
      </c>
      <c r="Z34" s="35" t="str">
        <f t="shared" si="17"/>
        <v/>
      </c>
      <c r="AA34" s="35" t="str">
        <f t="shared" si="17"/>
        <v/>
      </c>
      <c r="AB34" s="35" t="str">
        <f t="shared" si="17"/>
        <v/>
      </c>
      <c r="AC34" s="35" t="str">
        <f t="shared" si="17"/>
        <v/>
      </c>
      <c r="AD34" s="35" t="str">
        <f t="shared" si="17"/>
        <v/>
      </c>
      <c r="AE34" s="35" t="str">
        <f t="shared" si="18"/>
        <v/>
      </c>
      <c r="AF34" s="35" t="str">
        <f t="shared" si="18"/>
        <v/>
      </c>
      <c r="AG34" s="35" t="str">
        <f t="shared" si="18"/>
        <v/>
      </c>
      <c r="AH34" s="35" t="str">
        <f t="shared" si="18"/>
        <v/>
      </c>
      <c r="AI34" s="35" t="str">
        <f t="shared" si="18"/>
        <v/>
      </c>
      <c r="AJ34" s="35" t="str">
        <f t="shared" si="18"/>
        <v/>
      </c>
      <c r="AK34" s="35" t="str">
        <f t="shared" si="18"/>
        <v/>
      </c>
      <c r="AL34" s="35" t="str">
        <f t="shared" si="18"/>
        <v/>
      </c>
      <c r="AM34" s="35" t="str">
        <f t="shared" si="18"/>
        <v/>
      </c>
    </row>
    <row r="35" spans="4:39" x14ac:dyDescent="0.3">
      <c r="D35" s="4"/>
      <c r="E35" s="1"/>
      <c r="F35" s="1"/>
      <c r="G35" s="1"/>
      <c r="H35" s="1"/>
      <c r="I35" s="3"/>
      <c r="N35" s="35" t="str">
        <f t="shared" si="19"/>
        <v/>
      </c>
      <c r="O35" s="35" t="str">
        <f t="shared" si="17"/>
        <v/>
      </c>
      <c r="P35" s="35" t="str">
        <f t="shared" si="17"/>
        <v/>
      </c>
      <c r="Q35" s="35" t="str">
        <f t="shared" si="17"/>
        <v/>
      </c>
      <c r="R35" s="35" t="str">
        <f t="shared" si="17"/>
        <v/>
      </c>
      <c r="S35" s="35" t="str">
        <f t="shared" si="17"/>
        <v/>
      </c>
      <c r="T35" s="35" t="str">
        <f t="shared" si="17"/>
        <v/>
      </c>
      <c r="U35" s="35" t="str">
        <f t="shared" si="17"/>
        <v/>
      </c>
      <c r="V35" s="35" t="str">
        <f t="shared" si="17"/>
        <v/>
      </c>
      <c r="W35" s="35" t="str">
        <f t="shared" si="17"/>
        <v/>
      </c>
      <c r="X35" s="35" t="str">
        <f t="shared" si="17"/>
        <v/>
      </c>
      <c r="Y35" s="35" t="str">
        <f t="shared" si="17"/>
        <v/>
      </c>
      <c r="Z35" s="35" t="str">
        <f t="shared" si="17"/>
        <v/>
      </c>
      <c r="AA35" s="35" t="str">
        <f t="shared" si="17"/>
        <v/>
      </c>
      <c r="AB35" s="35" t="str">
        <f t="shared" si="17"/>
        <v/>
      </c>
      <c r="AC35" s="35" t="str">
        <f t="shared" si="17"/>
        <v/>
      </c>
      <c r="AD35" s="35" t="str">
        <f t="shared" si="17"/>
        <v/>
      </c>
      <c r="AE35" s="35" t="str">
        <f t="shared" si="18"/>
        <v/>
      </c>
      <c r="AF35" s="35" t="str">
        <f t="shared" si="18"/>
        <v/>
      </c>
      <c r="AG35" s="35" t="str">
        <f t="shared" si="18"/>
        <v/>
      </c>
      <c r="AH35" s="35" t="str">
        <f t="shared" si="18"/>
        <v/>
      </c>
      <c r="AI35" s="35" t="str">
        <f t="shared" si="18"/>
        <v/>
      </c>
      <c r="AJ35" s="35" t="str">
        <f t="shared" si="18"/>
        <v/>
      </c>
      <c r="AK35" s="35" t="str">
        <f t="shared" si="18"/>
        <v/>
      </c>
      <c r="AL35" s="35" t="str">
        <f t="shared" si="18"/>
        <v/>
      </c>
      <c r="AM35" s="35" t="str">
        <f t="shared" si="18"/>
        <v/>
      </c>
    </row>
    <row r="36" spans="4:39" x14ac:dyDescent="0.3">
      <c r="D36" s="4"/>
      <c r="E36" s="1"/>
      <c r="F36" s="1"/>
      <c r="G36" s="1"/>
      <c r="H36" s="1"/>
      <c r="I36" s="3"/>
      <c r="N36" s="35" t="str">
        <f t="shared" si="19"/>
        <v/>
      </c>
      <c r="O36" s="35" t="str">
        <f t="shared" si="17"/>
        <v/>
      </c>
      <c r="P36" s="35" t="str">
        <f t="shared" si="17"/>
        <v/>
      </c>
      <c r="Q36" s="35" t="str">
        <f t="shared" si="17"/>
        <v/>
      </c>
      <c r="R36" s="35" t="str">
        <f t="shared" si="17"/>
        <v/>
      </c>
      <c r="S36" s="35" t="str">
        <f t="shared" si="17"/>
        <v/>
      </c>
      <c r="T36" s="35" t="str">
        <f t="shared" si="17"/>
        <v/>
      </c>
      <c r="U36" s="35" t="str">
        <f t="shared" si="17"/>
        <v/>
      </c>
      <c r="V36" s="35" t="str">
        <f t="shared" si="17"/>
        <v/>
      </c>
      <c r="W36" s="35" t="str">
        <f t="shared" si="17"/>
        <v/>
      </c>
      <c r="X36" s="35" t="str">
        <f t="shared" si="17"/>
        <v/>
      </c>
      <c r="Y36" s="35" t="str">
        <f t="shared" si="17"/>
        <v/>
      </c>
      <c r="Z36" s="35" t="str">
        <f t="shared" si="17"/>
        <v/>
      </c>
      <c r="AA36" s="35" t="str">
        <f t="shared" si="17"/>
        <v/>
      </c>
      <c r="AB36" s="35" t="str">
        <f t="shared" si="17"/>
        <v/>
      </c>
      <c r="AC36" s="35" t="str">
        <f t="shared" si="17"/>
        <v/>
      </c>
      <c r="AD36" s="35" t="str">
        <f t="shared" si="17"/>
        <v/>
      </c>
      <c r="AE36" s="35" t="str">
        <f t="shared" si="18"/>
        <v/>
      </c>
      <c r="AF36" s="35" t="str">
        <f t="shared" si="18"/>
        <v/>
      </c>
      <c r="AG36" s="35" t="str">
        <f t="shared" si="18"/>
        <v/>
      </c>
      <c r="AH36" s="35" t="str">
        <f t="shared" si="18"/>
        <v/>
      </c>
      <c r="AI36" s="35" t="str">
        <f t="shared" si="18"/>
        <v/>
      </c>
      <c r="AJ36" s="35" t="str">
        <f t="shared" si="18"/>
        <v/>
      </c>
      <c r="AK36" s="35" t="str">
        <f t="shared" si="18"/>
        <v/>
      </c>
      <c r="AL36" s="35" t="str">
        <f t="shared" si="18"/>
        <v/>
      </c>
      <c r="AM36" s="35" t="str">
        <f t="shared" si="18"/>
        <v/>
      </c>
    </row>
    <row r="37" spans="4:39" x14ac:dyDescent="0.3">
      <c r="D37" s="4"/>
      <c r="E37" s="1"/>
      <c r="F37" s="1"/>
      <c r="G37" s="1"/>
      <c r="H37" s="1"/>
      <c r="I37" s="3"/>
      <c r="M37" s="12" t="s">
        <v>565</v>
      </c>
      <c r="N37" s="36">
        <f>IF(N33="",1000,SUM(N31:N33))</f>
        <v>1000</v>
      </c>
      <c r="O37" s="36">
        <f t="shared" ref="O37:AM37" si="20">IF(O33="",1000,SUM(O31:O33))</f>
        <v>1000</v>
      </c>
      <c r="P37" s="36">
        <f t="shared" si="20"/>
        <v>1000</v>
      </c>
      <c r="Q37" s="36">
        <f t="shared" si="20"/>
        <v>1000</v>
      </c>
      <c r="R37" s="36">
        <f t="shared" si="20"/>
        <v>1000</v>
      </c>
      <c r="S37" s="36">
        <f t="shared" si="20"/>
        <v>1000</v>
      </c>
      <c r="T37" s="36">
        <f t="shared" si="20"/>
        <v>1000</v>
      </c>
      <c r="U37" s="36">
        <f t="shared" si="20"/>
        <v>1000</v>
      </c>
      <c r="V37" s="36">
        <f t="shared" si="20"/>
        <v>1000</v>
      </c>
      <c r="W37" s="36">
        <f t="shared" si="20"/>
        <v>1000</v>
      </c>
      <c r="X37" s="36">
        <f t="shared" si="20"/>
        <v>1000</v>
      </c>
      <c r="Y37" s="36">
        <f t="shared" si="20"/>
        <v>1000</v>
      </c>
      <c r="Z37" s="36">
        <f t="shared" si="20"/>
        <v>1000</v>
      </c>
      <c r="AA37" s="36">
        <f t="shared" si="20"/>
        <v>1000</v>
      </c>
      <c r="AB37" s="36">
        <f t="shared" si="20"/>
        <v>1000</v>
      </c>
      <c r="AC37" s="36">
        <f t="shared" si="20"/>
        <v>1000</v>
      </c>
      <c r="AD37" s="36">
        <f t="shared" si="20"/>
        <v>1000</v>
      </c>
      <c r="AE37" s="36">
        <f t="shared" si="20"/>
        <v>1000</v>
      </c>
      <c r="AF37" s="36">
        <f t="shared" si="20"/>
        <v>1000</v>
      </c>
      <c r="AG37" s="36">
        <f t="shared" si="20"/>
        <v>1000</v>
      </c>
      <c r="AH37" s="36">
        <f t="shared" si="20"/>
        <v>1000</v>
      </c>
      <c r="AI37" s="36">
        <f t="shared" si="20"/>
        <v>1000</v>
      </c>
      <c r="AJ37" s="36">
        <f t="shared" si="20"/>
        <v>1000</v>
      </c>
      <c r="AK37" s="36">
        <f t="shared" si="20"/>
        <v>1000</v>
      </c>
      <c r="AL37" s="36">
        <f t="shared" si="20"/>
        <v>1000</v>
      </c>
      <c r="AM37" s="36">
        <f t="shared" si="20"/>
        <v>1000</v>
      </c>
    </row>
    <row r="38" spans="4:39" x14ac:dyDescent="0.3">
      <c r="D38" s="4"/>
      <c r="E38" s="1"/>
      <c r="F38" s="1"/>
      <c r="G38" s="1"/>
      <c r="H38" s="1"/>
      <c r="I38" s="3"/>
      <c r="M38" s="12" t="s">
        <v>212</v>
      </c>
      <c r="N38" s="37">
        <f>RANK(N37,($N$10:$AM$10,$N$19:$AM$19,$N$28:$AM$28, $N$37:$AM$37),1)</f>
        <v>4</v>
      </c>
      <c r="O38" s="37">
        <f>RANK(O37,($N$10:$AM$10,$N$19:$AM$19,$N$28:$AM$28, $N$37:$AM$37),1)</f>
        <v>4</v>
      </c>
      <c r="P38" s="37">
        <f>RANK(P37,($N$10:$AM$10,$N$19:$AM$19,$N$28:$AM$28, $N$37:$AM$37),1)</f>
        <v>4</v>
      </c>
      <c r="Q38" s="37">
        <f>RANK(Q37,($N$10:$AM$10,$N$19:$AM$19,$N$28:$AM$28, $N$37:$AM$37),1)</f>
        <v>4</v>
      </c>
      <c r="R38" s="37">
        <f>RANK(R37,($N$10:$AM$10,$N$19:$AM$19,$N$28:$AM$28, $N$37:$AM$37),1)</f>
        <v>4</v>
      </c>
      <c r="S38" s="37">
        <f>RANK(S37,($N$10:$AM$10,$N$19:$AM$19,$N$28:$AM$28, $N$37:$AM$37),1)</f>
        <v>4</v>
      </c>
      <c r="T38" s="37">
        <f>RANK(T37,($N$10:$AM$10,$N$19:$AM$19,$N$28:$AM$28, $N$37:$AM$37),1)</f>
        <v>4</v>
      </c>
      <c r="U38" s="37">
        <f>RANK(U37,($N$10:$AM$10,$N$19:$AM$19,$N$28:$AM$28, $N$37:$AM$37),1)</f>
        <v>4</v>
      </c>
      <c r="V38" s="37">
        <f>RANK(V37,($N$10:$AM$10,$N$19:$AM$19,$N$28:$AM$28, $N$37:$AM$37),1)</f>
        <v>4</v>
      </c>
      <c r="W38" s="37">
        <f>RANK(W37,($N$10:$AM$10,$N$19:$AM$19,$N$28:$AM$28, $N$37:$AM$37),1)</f>
        <v>4</v>
      </c>
      <c r="X38" s="37">
        <f>RANK(X37,($N$10:$AM$10,$N$19:$AM$19,$N$28:$AM$28, $N$37:$AM$37),1)</f>
        <v>4</v>
      </c>
      <c r="Y38" s="37">
        <f>RANK(Y37,($N$10:$AM$10,$N$19:$AM$19,$N$28:$AM$28, $N$37:$AM$37),1)</f>
        <v>4</v>
      </c>
      <c r="Z38" s="37">
        <f>RANK(Z37,($N$10:$AM$10,$N$19:$AM$19,$N$28:$AM$28, $N$37:$AM$37),1)</f>
        <v>4</v>
      </c>
      <c r="AA38" s="37">
        <f>RANK(AA37,($N$10:$AM$10,$N$19:$AM$19,$N$28:$AM$28, $N$37:$AM$37),1)</f>
        <v>4</v>
      </c>
      <c r="AB38" s="37">
        <f>RANK(AB37,($N$10:$AM$10,$N$19:$AM$19,$N$28:$AM$28, $N$37:$AM$37),1)</f>
        <v>4</v>
      </c>
      <c r="AC38" s="37">
        <f>RANK(AC37,($N$10:$AM$10,$N$19:$AM$19,$N$28:$AM$28, $N$37:$AM$37),1)</f>
        <v>4</v>
      </c>
      <c r="AD38" s="37">
        <f>RANK(AD37,($N$10:$AM$10,$N$19:$AM$19,$N$28:$AM$28, $N$37:$AM$37),1)</f>
        <v>4</v>
      </c>
      <c r="AE38" s="37">
        <f>RANK(AE37,($N$10:$AM$10,$N$19:$AM$19,$N$28:$AM$28, $N$37:$AM$37),1)</f>
        <v>4</v>
      </c>
      <c r="AF38" s="37">
        <f>RANK(AF37,($N$10:$AM$10,$N$19:$AM$19,$N$28:$AM$28, $N$37:$AM$37),1)</f>
        <v>4</v>
      </c>
      <c r="AG38" s="37">
        <f>RANK(AG37,($N$10:$AM$10,$N$19:$AM$19,$N$28:$AM$28, $N$37:$AM$37),1)</f>
        <v>4</v>
      </c>
      <c r="AH38" s="37">
        <f>RANK(AH37,($N$10:$AM$10,$N$19:$AM$19,$N$28:$AM$28, $N$37:$AM$37),1)</f>
        <v>4</v>
      </c>
      <c r="AI38" s="37">
        <f>RANK(AI37,($N$10:$AM$10,$N$19:$AM$19,$N$28:$AM$28, $N$37:$AM$37),1)</f>
        <v>4</v>
      </c>
      <c r="AJ38" s="37">
        <f>RANK(AJ37,($N$10:$AM$10,$N$19:$AM$19,$N$28:$AM$28, $N$37:$AM$37),1)</f>
        <v>4</v>
      </c>
      <c r="AK38" s="37">
        <f>RANK(AK37,($N$10:$AM$10,$N$19:$AM$19,$N$28:$AM$28, $N$37:$AM$37),1)</f>
        <v>4</v>
      </c>
      <c r="AL38" s="37">
        <f>RANK(AL37,($N$10:$AM$10,$N$19:$AM$19,$N$28:$AM$28, $N$37:$AM$37),1)</f>
        <v>4</v>
      </c>
      <c r="AM38" s="37">
        <f>RANK(AM37,($N$10:$AM$10,$N$19:$AM$19,$N$28:$AM$28, $N$37:$AM$37),1)</f>
        <v>4</v>
      </c>
    </row>
    <row r="39" spans="4:39" x14ac:dyDescent="0.3">
      <c r="D39" s="4"/>
      <c r="E39" s="1"/>
      <c r="F39" s="1"/>
      <c r="G39" s="1"/>
      <c r="H39" s="1"/>
      <c r="I39" s="3"/>
    </row>
    <row r="40" spans="4:39" x14ac:dyDescent="0.3">
      <c r="D40" s="4"/>
      <c r="E40" s="1"/>
      <c r="F40" s="1"/>
      <c r="G40" s="1"/>
      <c r="H40" s="1"/>
      <c r="I40" s="3"/>
    </row>
    <row r="41" spans="4:39" x14ac:dyDescent="0.3">
      <c r="D41" s="3"/>
      <c r="E41" s="1"/>
      <c r="F41" s="1"/>
      <c r="G41" s="1"/>
      <c r="H41" s="1"/>
      <c r="I41" s="3"/>
    </row>
    <row r="42" spans="4:39" x14ac:dyDescent="0.3">
      <c r="D42" s="4"/>
      <c r="E42" s="1"/>
      <c r="F42" s="1"/>
      <c r="G42" s="1"/>
      <c r="H42" s="1"/>
      <c r="I42" s="3"/>
    </row>
    <row r="43" spans="4:39" x14ac:dyDescent="0.3">
      <c r="D43" s="4"/>
      <c r="E43" s="1"/>
      <c r="F43" s="1"/>
      <c r="G43" s="1"/>
      <c r="H43" s="1"/>
      <c r="I43" s="3"/>
    </row>
    <row r="44" spans="4:39" x14ac:dyDescent="0.3">
      <c r="D44" s="3"/>
      <c r="E44" s="1"/>
      <c r="F44" s="1"/>
      <c r="G44" s="1"/>
      <c r="H44" s="1"/>
      <c r="I44" s="3"/>
    </row>
    <row r="45" spans="4:39" x14ac:dyDescent="0.3">
      <c r="D45" s="3"/>
      <c r="E45" s="1"/>
      <c r="F45" s="1"/>
      <c r="G45" s="1"/>
      <c r="H45" s="1"/>
      <c r="I45" s="3"/>
    </row>
    <row r="46" spans="4:39" x14ac:dyDescent="0.3">
      <c r="D46" s="3"/>
      <c r="E46" s="1"/>
      <c r="F46" s="1"/>
      <c r="G46" s="1"/>
      <c r="H46" s="1"/>
      <c r="I46" s="3"/>
    </row>
    <row r="47" spans="4:39" x14ac:dyDescent="0.3">
      <c r="D47" s="3"/>
      <c r="E47" s="1"/>
      <c r="F47" s="1"/>
      <c r="G47" s="1"/>
      <c r="H47" s="1"/>
      <c r="I47" s="3"/>
    </row>
    <row r="48" spans="4:39" x14ac:dyDescent="0.3">
      <c r="D48" s="3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5" spans="4:9" x14ac:dyDescent="0.3">
      <c r="D95" s="3"/>
      <c r="E95" s="1"/>
      <c r="F95" s="1"/>
      <c r="G95" s="1"/>
      <c r="H95" s="1"/>
      <c r="I95" s="3"/>
    </row>
    <row r="96" spans="4:9" x14ac:dyDescent="0.3">
      <c r="D96" s="3"/>
      <c r="E96" s="1"/>
      <c r="F96" s="1"/>
      <c r="G96" s="1"/>
      <c r="H96" s="1"/>
      <c r="I96" s="3"/>
    </row>
    <row r="97" spans="2:14" x14ac:dyDescent="0.3">
      <c r="D97" s="3"/>
      <c r="E97" s="1"/>
      <c r="F97" s="1"/>
      <c r="G97" s="1"/>
      <c r="H97" s="1"/>
      <c r="I97" s="3"/>
    </row>
    <row r="98" spans="2:14" x14ac:dyDescent="0.3">
      <c r="D98" s="3"/>
      <c r="E98" s="1"/>
      <c r="F98" s="1"/>
      <c r="G98" s="1"/>
      <c r="H98" s="1"/>
      <c r="I98" s="3"/>
    </row>
    <row r="99" spans="2:14" x14ac:dyDescent="0.3">
      <c r="D99" s="3"/>
      <c r="E99" s="1"/>
      <c r="F99" s="1"/>
      <c r="G99" s="1"/>
      <c r="H99" s="1"/>
      <c r="I99" s="3"/>
    </row>
    <row r="100" spans="2:14" x14ac:dyDescent="0.3">
      <c r="D100" s="3"/>
      <c r="E100" s="1"/>
      <c r="F100" s="1"/>
      <c r="G100" s="1"/>
      <c r="H100" s="1"/>
      <c r="I100" s="3"/>
      <c r="N100" t="s">
        <v>492</v>
      </c>
    </row>
    <row r="101" spans="2:14" x14ac:dyDescent="0.3">
      <c r="D101" s="3"/>
      <c r="E101" s="1"/>
      <c r="F101" s="1"/>
      <c r="G101" s="1"/>
      <c r="H101" s="1"/>
      <c r="I101" s="3"/>
      <c r="N101" t="s">
        <v>483</v>
      </c>
    </row>
    <row r="102" spans="2:14" x14ac:dyDescent="0.3">
      <c r="D102" s="3"/>
      <c r="E102" s="1"/>
      <c r="F102" s="1"/>
      <c r="G102" s="1"/>
      <c r="H102" s="1"/>
      <c r="I102" s="3"/>
      <c r="N102" t="s">
        <v>201</v>
      </c>
    </row>
    <row r="103" spans="2:14" x14ac:dyDescent="0.3">
      <c r="D103" s="3"/>
      <c r="E103" s="1"/>
      <c r="F103" s="1"/>
      <c r="G103" s="1"/>
      <c r="H103" s="1"/>
      <c r="I103" s="3"/>
      <c r="N103" t="s">
        <v>206</v>
      </c>
    </row>
    <row r="104" spans="2:14" x14ac:dyDescent="0.3">
      <c r="N104" t="s">
        <v>203</v>
      </c>
    </row>
    <row r="105" spans="2:14" x14ac:dyDescent="0.3">
      <c r="N105" t="s">
        <v>496</v>
      </c>
    </row>
    <row r="106" spans="2:14" x14ac:dyDescent="0.3">
      <c r="B106" s="75" t="s">
        <v>258</v>
      </c>
      <c r="C106" s="75"/>
      <c r="D106" s="75"/>
      <c r="E106" s="75"/>
      <c r="F106" s="75"/>
      <c r="G106" s="75"/>
      <c r="H106" s="75"/>
      <c r="I106" s="75"/>
      <c r="J106" s="75"/>
      <c r="N106" t="s">
        <v>202</v>
      </c>
    </row>
    <row r="107" spans="2:14" x14ac:dyDescent="0.3">
      <c r="N107" t="s">
        <v>207</v>
      </c>
    </row>
    <row r="108" spans="2:14" x14ac:dyDescent="0.3">
      <c r="B108" s="18" t="s">
        <v>212</v>
      </c>
      <c r="C108" s="18" t="s">
        <v>214</v>
      </c>
      <c r="D108" s="19" t="s">
        <v>200</v>
      </c>
      <c r="N108" t="s">
        <v>498</v>
      </c>
    </row>
    <row r="109" spans="2:14" x14ac:dyDescent="0.3">
      <c r="B109" s="20">
        <v>1</v>
      </c>
      <c r="C109" s="20">
        <v>276</v>
      </c>
      <c r="D109" s="21" t="s">
        <v>1232</v>
      </c>
      <c r="N109" t="s">
        <v>801</v>
      </c>
    </row>
    <row r="110" spans="2:14" x14ac:dyDescent="0.3">
      <c r="B110" s="20">
        <f>+B109+1</f>
        <v>2</v>
      </c>
      <c r="C110" s="20">
        <v>269</v>
      </c>
      <c r="D110" s="21" t="s">
        <v>1233</v>
      </c>
      <c r="N110" t="s">
        <v>1088</v>
      </c>
    </row>
    <row r="111" spans="2:14" x14ac:dyDescent="0.3">
      <c r="B111" s="20">
        <f t="shared" ref="B111:B174" si="21">+B110+1</f>
        <v>3</v>
      </c>
      <c r="C111" s="20">
        <v>275</v>
      </c>
      <c r="D111" s="21" t="s">
        <v>1234</v>
      </c>
    </row>
    <row r="112" spans="2:14" x14ac:dyDescent="0.3">
      <c r="B112" s="20">
        <f t="shared" si="21"/>
        <v>4</v>
      </c>
      <c r="C112" s="20">
        <v>277</v>
      </c>
      <c r="D112" s="21" t="s">
        <v>419</v>
      </c>
    </row>
    <row r="113" spans="2:4" x14ac:dyDescent="0.3">
      <c r="B113" s="20">
        <f t="shared" si="21"/>
        <v>5</v>
      </c>
      <c r="C113" s="20">
        <v>268</v>
      </c>
      <c r="D113" s="21" t="s">
        <v>1235</v>
      </c>
    </row>
    <row r="114" spans="2:4" x14ac:dyDescent="0.3">
      <c r="B114" s="20">
        <f t="shared" si="21"/>
        <v>6</v>
      </c>
      <c r="C114" s="20">
        <v>287</v>
      </c>
      <c r="D114" s="21" t="s">
        <v>1236</v>
      </c>
    </row>
    <row r="115" spans="2:4" x14ac:dyDescent="0.3">
      <c r="B115" s="20">
        <f t="shared" si="21"/>
        <v>7</v>
      </c>
      <c r="C115" s="20">
        <v>279</v>
      </c>
      <c r="D115" s="21" t="s">
        <v>420</v>
      </c>
    </row>
    <row r="116" spans="2:4" x14ac:dyDescent="0.3">
      <c r="B116" s="20">
        <f t="shared" si="21"/>
        <v>8</v>
      </c>
      <c r="C116" s="20">
        <v>278</v>
      </c>
      <c r="D116" s="21" t="s">
        <v>1237</v>
      </c>
    </row>
    <row r="117" spans="2:4" x14ac:dyDescent="0.3">
      <c r="B117" s="20">
        <f t="shared" si="21"/>
        <v>9</v>
      </c>
      <c r="C117" s="20">
        <v>285</v>
      </c>
      <c r="D117" s="21" t="s">
        <v>1238</v>
      </c>
    </row>
    <row r="118" spans="2:4" x14ac:dyDescent="0.3">
      <c r="B118" s="20">
        <f t="shared" si="21"/>
        <v>10</v>
      </c>
      <c r="C118" s="20">
        <v>271</v>
      </c>
      <c r="D118" s="21" t="s">
        <v>422</v>
      </c>
    </row>
    <row r="119" spans="2:4" x14ac:dyDescent="0.3">
      <c r="B119" s="20">
        <f t="shared" si="21"/>
        <v>11</v>
      </c>
      <c r="C119" s="20">
        <v>288</v>
      </c>
      <c r="D119" s="21" t="s">
        <v>1239</v>
      </c>
    </row>
    <row r="120" spans="2:4" x14ac:dyDescent="0.3">
      <c r="B120" s="20">
        <f t="shared" si="21"/>
        <v>12</v>
      </c>
      <c r="C120" s="20">
        <v>282</v>
      </c>
      <c r="D120" s="21" t="s">
        <v>1240</v>
      </c>
    </row>
    <row r="121" spans="2:4" x14ac:dyDescent="0.3">
      <c r="B121" s="20">
        <f t="shared" si="21"/>
        <v>13</v>
      </c>
      <c r="C121" s="20">
        <v>289</v>
      </c>
      <c r="D121" s="21" t="s">
        <v>1241</v>
      </c>
    </row>
    <row r="122" spans="2:4" x14ac:dyDescent="0.3">
      <c r="B122" s="20">
        <f t="shared" si="21"/>
        <v>14</v>
      </c>
      <c r="C122" s="20">
        <v>283</v>
      </c>
      <c r="D122" s="21" t="s">
        <v>1242</v>
      </c>
    </row>
    <row r="123" spans="2:4" x14ac:dyDescent="0.3">
      <c r="B123" s="20">
        <f t="shared" si="21"/>
        <v>15</v>
      </c>
      <c r="C123" s="20">
        <v>280</v>
      </c>
      <c r="D123" s="21" t="s">
        <v>1243</v>
      </c>
    </row>
    <row r="124" spans="2:4" x14ac:dyDescent="0.3">
      <c r="B124" s="20">
        <f t="shared" si="21"/>
        <v>16</v>
      </c>
      <c r="C124" s="20">
        <v>267</v>
      </c>
      <c r="D124" s="21" t="s">
        <v>1244</v>
      </c>
    </row>
    <row r="125" spans="2:4" x14ac:dyDescent="0.3">
      <c r="B125" s="20">
        <f t="shared" si="21"/>
        <v>17</v>
      </c>
      <c r="C125" s="20">
        <v>281</v>
      </c>
      <c r="D125" s="21" t="s">
        <v>1245</v>
      </c>
    </row>
    <row r="126" spans="2:4" x14ac:dyDescent="0.3">
      <c r="B126" s="20">
        <f t="shared" si="21"/>
        <v>18</v>
      </c>
      <c r="C126" s="20">
        <v>286</v>
      </c>
      <c r="D126" s="21" t="s">
        <v>1246</v>
      </c>
    </row>
    <row r="127" spans="2:4" x14ac:dyDescent="0.3">
      <c r="B127" s="20">
        <f t="shared" si="21"/>
        <v>19</v>
      </c>
      <c r="C127" s="20">
        <v>284</v>
      </c>
      <c r="D127" s="21" t="s">
        <v>1247</v>
      </c>
    </row>
    <row r="128" spans="2:4" x14ac:dyDescent="0.3">
      <c r="B128" s="20">
        <f t="shared" si="21"/>
        <v>20</v>
      </c>
      <c r="C128" s="20"/>
      <c r="D128" s="21"/>
    </row>
    <row r="129" spans="2:4" x14ac:dyDescent="0.3">
      <c r="B129" s="20">
        <f t="shared" si="21"/>
        <v>21</v>
      </c>
      <c r="C129" s="20"/>
      <c r="D129" s="21"/>
    </row>
    <row r="130" spans="2:4" x14ac:dyDescent="0.3">
      <c r="B130" s="20">
        <f t="shared" si="21"/>
        <v>22</v>
      </c>
      <c r="C130" s="20"/>
      <c r="D130" s="21"/>
    </row>
    <row r="131" spans="2:4" x14ac:dyDescent="0.3">
      <c r="B131" s="20">
        <f t="shared" si="21"/>
        <v>23</v>
      </c>
      <c r="C131" s="20"/>
      <c r="D131" s="21"/>
    </row>
    <row r="132" spans="2:4" x14ac:dyDescent="0.3">
      <c r="B132" s="20">
        <f t="shared" si="21"/>
        <v>24</v>
      </c>
      <c r="C132" s="20"/>
      <c r="D132" s="21"/>
    </row>
    <row r="133" spans="2:4" x14ac:dyDescent="0.3">
      <c r="B133" s="20">
        <f t="shared" si="21"/>
        <v>25</v>
      </c>
      <c r="C133" s="20"/>
      <c r="D133" s="21"/>
    </row>
    <row r="134" spans="2:4" x14ac:dyDescent="0.3">
      <c r="B134" s="20">
        <f t="shared" si="21"/>
        <v>26</v>
      </c>
      <c r="C134" s="20"/>
      <c r="D134" s="21"/>
    </row>
    <row r="135" spans="2:4" x14ac:dyDescent="0.3">
      <c r="B135" s="20">
        <f t="shared" si="21"/>
        <v>27</v>
      </c>
      <c r="C135" s="20"/>
      <c r="D135" s="21"/>
    </row>
    <row r="136" spans="2:4" x14ac:dyDescent="0.3">
      <c r="B136" s="20">
        <f t="shared" si="21"/>
        <v>28</v>
      </c>
      <c r="C136" s="20"/>
      <c r="D136" s="21"/>
    </row>
    <row r="137" spans="2:4" x14ac:dyDescent="0.3">
      <c r="B137" s="20">
        <f t="shared" si="21"/>
        <v>29</v>
      </c>
      <c r="C137" s="20"/>
      <c r="D137" s="21"/>
    </row>
    <row r="138" spans="2:4" x14ac:dyDescent="0.3">
      <c r="B138" s="20">
        <f t="shared" si="21"/>
        <v>30</v>
      </c>
      <c r="C138" s="20"/>
      <c r="D138" s="21"/>
    </row>
    <row r="139" spans="2:4" x14ac:dyDescent="0.3">
      <c r="B139" s="20">
        <f t="shared" si="21"/>
        <v>31</v>
      </c>
      <c r="C139" s="20"/>
      <c r="D139" s="21"/>
    </row>
    <row r="140" spans="2:4" x14ac:dyDescent="0.3">
      <c r="B140" s="20">
        <f t="shared" si="21"/>
        <v>32</v>
      </c>
      <c r="C140" s="20"/>
      <c r="D140" s="21"/>
    </row>
    <row r="141" spans="2:4" x14ac:dyDescent="0.3">
      <c r="B141" s="20">
        <f t="shared" si="21"/>
        <v>33</v>
      </c>
      <c r="C141" s="20"/>
      <c r="D141" s="21"/>
    </row>
    <row r="142" spans="2:4" x14ac:dyDescent="0.3">
      <c r="B142" s="20">
        <f t="shared" si="21"/>
        <v>34</v>
      </c>
      <c r="C142" s="20"/>
      <c r="D142" s="21"/>
    </row>
    <row r="143" spans="2:4" x14ac:dyDescent="0.3">
      <c r="B143" s="20">
        <f t="shared" si="21"/>
        <v>35</v>
      </c>
      <c r="C143" s="20"/>
      <c r="D143" s="21"/>
    </row>
    <row r="144" spans="2:4" x14ac:dyDescent="0.3">
      <c r="B144" s="20">
        <f t="shared" si="21"/>
        <v>36</v>
      </c>
      <c r="C144" s="20"/>
      <c r="D144" s="21"/>
    </row>
    <row r="145" spans="2:4" x14ac:dyDescent="0.3">
      <c r="B145" s="20">
        <f t="shared" si="21"/>
        <v>37</v>
      </c>
      <c r="C145" s="20"/>
      <c r="D145" s="21"/>
    </row>
    <row r="146" spans="2:4" x14ac:dyDescent="0.3">
      <c r="B146" s="20">
        <f t="shared" si="21"/>
        <v>38</v>
      </c>
      <c r="C146" s="20"/>
      <c r="D146" s="21"/>
    </row>
    <row r="147" spans="2:4" x14ac:dyDescent="0.3">
      <c r="B147" s="20">
        <f t="shared" si="21"/>
        <v>39</v>
      </c>
      <c r="C147" s="20"/>
      <c r="D147" s="21"/>
    </row>
    <row r="148" spans="2:4" x14ac:dyDescent="0.3">
      <c r="B148" s="20">
        <f t="shared" si="21"/>
        <v>40</v>
      </c>
      <c r="C148" s="20"/>
      <c r="D148" s="21"/>
    </row>
    <row r="149" spans="2:4" x14ac:dyDescent="0.3">
      <c r="B149" s="20">
        <f t="shared" si="21"/>
        <v>41</v>
      </c>
      <c r="C149" s="20"/>
      <c r="D149" s="21"/>
    </row>
    <row r="150" spans="2:4" x14ac:dyDescent="0.3">
      <c r="B150" s="20">
        <f t="shared" si="21"/>
        <v>42</v>
      </c>
      <c r="C150" s="20"/>
      <c r="D150" s="21"/>
    </row>
    <row r="151" spans="2:4" x14ac:dyDescent="0.3">
      <c r="B151" s="20">
        <f t="shared" si="21"/>
        <v>43</v>
      </c>
      <c r="C151" s="20"/>
      <c r="D151" s="21"/>
    </row>
    <row r="152" spans="2:4" x14ac:dyDescent="0.3">
      <c r="B152" s="20">
        <f t="shared" si="21"/>
        <v>44</v>
      </c>
      <c r="C152" s="20"/>
      <c r="D152" s="21"/>
    </row>
    <row r="153" spans="2:4" x14ac:dyDescent="0.3">
      <c r="B153" s="20">
        <f t="shared" si="21"/>
        <v>45</v>
      </c>
      <c r="C153" s="20"/>
      <c r="D153" s="21"/>
    </row>
    <row r="154" spans="2:4" x14ac:dyDescent="0.3">
      <c r="B154" s="20">
        <f t="shared" si="21"/>
        <v>46</v>
      </c>
      <c r="C154" s="20"/>
      <c r="D154" s="21"/>
    </row>
    <row r="155" spans="2:4" x14ac:dyDescent="0.3">
      <c r="B155" s="20">
        <f t="shared" si="21"/>
        <v>47</v>
      </c>
      <c r="C155" s="20"/>
      <c r="D155" s="21"/>
    </row>
    <row r="156" spans="2:4" x14ac:dyDescent="0.3">
      <c r="B156" s="20">
        <f t="shared" si="21"/>
        <v>48</v>
      </c>
      <c r="C156" s="20"/>
      <c r="D156" s="21"/>
    </row>
    <row r="157" spans="2:4" x14ac:dyDescent="0.3">
      <c r="B157" s="20">
        <f t="shared" si="21"/>
        <v>49</v>
      </c>
      <c r="C157" s="20"/>
      <c r="D157" s="21"/>
    </row>
    <row r="158" spans="2:4" x14ac:dyDescent="0.3">
      <c r="B158" s="20">
        <f t="shared" si="21"/>
        <v>50</v>
      </c>
      <c r="C158" s="20"/>
      <c r="D158" s="21"/>
    </row>
    <row r="159" spans="2:4" x14ac:dyDescent="0.3">
      <c r="B159" s="20">
        <f t="shared" si="21"/>
        <v>51</v>
      </c>
      <c r="C159" s="20"/>
      <c r="D159" s="21"/>
    </row>
    <row r="160" spans="2:4" x14ac:dyDescent="0.3">
      <c r="B160" s="20">
        <f t="shared" si="21"/>
        <v>52</v>
      </c>
      <c r="C160" s="20"/>
      <c r="D160" s="21"/>
    </row>
    <row r="161" spans="2:4" x14ac:dyDescent="0.3">
      <c r="B161" s="20">
        <f t="shared" si="21"/>
        <v>53</v>
      </c>
      <c r="C161" s="20"/>
      <c r="D161" s="21"/>
    </row>
    <row r="162" spans="2:4" x14ac:dyDescent="0.3">
      <c r="B162" s="20">
        <f t="shared" si="21"/>
        <v>54</v>
      </c>
      <c r="C162" s="20"/>
      <c r="D162" s="21"/>
    </row>
    <row r="163" spans="2:4" x14ac:dyDescent="0.3">
      <c r="B163" s="20">
        <f t="shared" si="21"/>
        <v>55</v>
      </c>
      <c r="C163" s="20"/>
      <c r="D163" s="21"/>
    </row>
    <row r="164" spans="2:4" x14ac:dyDescent="0.3">
      <c r="B164" s="20">
        <f t="shared" si="21"/>
        <v>56</v>
      </c>
      <c r="C164" s="20"/>
      <c r="D164" s="21"/>
    </row>
    <row r="165" spans="2:4" x14ac:dyDescent="0.3">
      <c r="B165" s="20">
        <f t="shared" si="21"/>
        <v>57</v>
      </c>
      <c r="C165" s="20"/>
      <c r="D165" s="21"/>
    </row>
    <row r="166" spans="2:4" x14ac:dyDescent="0.3">
      <c r="B166" s="20">
        <f t="shared" si="21"/>
        <v>58</v>
      </c>
      <c r="C166" s="20"/>
      <c r="D166" s="21"/>
    </row>
    <row r="167" spans="2:4" x14ac:dyDescent="0.3">
      <c r="B167" s="20">
        <f t="shared" si="21"/>
        <v>59</v>
      </c>
      <c r="C167" s="20"/>
      <c r="D167" s="21"/>
    </row>
    <row r="168" spans="2:4" x14ac:dyDescent="0.3">
      <c r="B168" s="20">
        <f t="shared" si="21"/>
        <v>60</v>
      </c>
      <c r="C168" s="20"/>
      <c r="D168" s="21"/>
    </row>
    <row r="169" spans="2:4" x14ac:dyDescent="0.3">
      <c r="B169" s="20">
        <f t="shared" si="21"/>
        <v>61</v>
      </c>
      <c r="C169" s="20"/>
      <c r="D169" s="21"/>
    </row>
    <row r="170" spans="2:4" x14ac:dyDescent="0.3">
      <c r="B170" s="20">
        <f t="shared" si="21"/>
        <v>62</v>
      </c>
      <c r="C170" s="20"/>
      <c r="D170" s="21"/>
    </row>
    <row r="171" spans="2:4" x14ac:dyDescent="0.3">
      <c r="B171" s="20">
        <f t="shared" si="21"/>
        <v>63</v>
      </c>
      <c r="C171" s="20"/>
      <c r="D171" s="21"/>
    </row>
    <row r="172" spans="2:4" x14ac:dyDescent="0.3">
      <c r="B172" s="20">
        <f t="shared" si="21"/>
        <v>64</v>
      </c>
      <c r="C172" s="20"/>
      <c r="D172" s="21"/>
    </row>
    <row r="173" spans="2:4" x14ac:dyDescent="0.3">
      <c r="B173" s="20">
        <f t="shared" si="21"/>
        <v>65</v>
      </c>
      <c r="C173" s="20"/>
      <c r="D173" s="21"/>
    </row>
    <row r="174" spans="2:4" x14ac:dyDescent="0.3">
      <c r="B174" s="20">
        <f t="shared" si="21"/>
        <v>66</v>
      </c>
      <c r="C174" s="20"/>
      <c r="D174" s="21"/>
    </row>
    <row r="175" spans="2:4" x14ac:dyDescent="0.3">
      <c r="B175" s="20">
        <f t="shared" ref="B175:B208" si="22">+B174+1</f>
        <v>67</v>
      </c>
      <c r="C175" s="20"/>
      <c r="D175" s="21"/>
    </row>
    <row r="176" spans="2:4" x14ac:dyDescent="0.3">
      <c r="B176" s="20">
        <f t="shared" si="22"/>
        <v>68</v>
      </c>
      <c r="C176" s="20"/>
      <c r="D176" s="21"/>
    </row>
    <row r="177" spans="2:4" x14ac:dyDescent="0.3">
      <c r="B177" s="20">
        <f t="shared" si="22"/>
        <v>69</v>
      </c>
      <c r="C177" s="20"/>
      <c r="D177" s="21"/>
    </row>
    <row r="178" spans="2:4" x14ac:dyDescent="0.3">
      <c r="B178" s="20">
        <f t="shared" si="22"/>
        <v>70</v>
      </c>
      <c r="C178" s="20"/>
      <c r="D178" s="21"/>
    </row>
    <row r="179" spans="2:4" x14ac:dyDescent="0.3">
      <c r="B179" s="20">
        <f t="shared" si="22"/>
        <v>71</v>
      </c>
      <c r="C179" s="20"/>
      <c r="D179" s="21"/>
    </row>
    <row r="180" spans="2:4" x14ac:dyDescent="0.3">
      <c r="B180" s="20">
        <f t="shared" si="22"/>
        <v>72</v>
      </c>
      <c r="C180" s="20"/>
      <c r="D180" s="21"/>
    </row>
    <row r="181" spans="2:4" x14ac:dyDescent="0.3">
      <c r="B181" s="20">
        <f t="shared" si="22"/>
        <v>73</v>
      </c>
      <c r="C181" s="20"/>
      <c r="D181" s="21"/>
    </row>
    <row r="182" spans="2:4" x14ac:dyDescent="0.3">
      <c r="B182" s="20">
        <f t="shared" si="22"/>
        <v>74</v>
      </c>
      <c r="C182" s="20"/>
      <c r="D182" s="21"/>
    </row>
    <row r="183" spans="2:4" x14ac:dyDescent="0.3">
      <c r="B183" s="20">
        <f t="shared" si="22"/>
        <v>75</v>
      </c>
      <c r="C183" s="20"/>
      <c r="D183" s="21"/>
    </row>
    <row r="184" spans="2:4" x14ac:dyDescent="0.3">
      <c r="B184" s="20">
        <f t="shared" si="22"/>
        <v>76</v>
      </c>
      <c r="C184" s="20"/>
      <c r="D184" s="21"/>
    </row>
    <row r="185" spans="2:4" x14ac:dyDescent="0.3">
      <c r="B185" s="20">
        <f t="shared" si="22"/>
        <v>77</v>
      </c>
      <c r="C185" s="20"/>
      <c r="D185" s="21"/>
    </row>
    <row r="186" spans="2:4" x14ac:dyDescent="0.3">
      <c r="B186" s="20">
        <f t="shared" si="22"/>
        <v>78</v>
      </c>
      <c r="C186" s="20"/>
      <c r="D186" s="21"/>
    </row>
    <row r="187" spans="2:4" x14ac:dyDescent="0.3">
      <c r="B187" s="20">
        <f t="shared" si="22"/>
        <v>79</v>
      </c>
      <c r="C187" s="20"/>
      <c r="D187" s="21"/>
    </row>
    <row r="188" spans="2:4" x14ac:dyDescent="0.3">
      <c r="B188" s="20">
        <f t="shared" si="22"/>
        <v>80</v>
      </c>
      <c r="C188" s="20"/>
      <c r="D188" s="21"/>
    </row>
    <row r="189" spans="2:4" x14ac:dyDescent="0.3">
      <c r="B189" s="20">
        <f t="shared" si="22"/>
        <v>81</v>
      </c>
      <c r="C189" s="20"/>
      <c r="D189" s="21"/>
    </row>
    <row r="190" spans="2:4" x14ac:dyDescent="0.3">
      <c r="B190" s="20">
        <f t="shared" si="22"/>
        <v>82</v>
      </c>
      <c r="C190" s="20"/>
      <c r="D190" s="21"/>
    </row>
    <row r="191" spans="2:4" x14ac:dyDescent="0.3">
      <c r="B191" s="20">
        <f t="shared" si="22"/>
        <v>83</v>
      </c>
      <c r="C191" s="20"/>
      <c r="D191" s="21"/>
    </row>
    <row r="192" spans="2:4" x14ac:dyDescent="0.3">
      <c r="B192" s="20">
        <f t="shared" si="22"/>
        <v>84</v>
      </c>
      <c r="C192" s="20"/>
      <c r="D192" s="21"/>
    </row>
    <row r="193" spans="2:4" x14ac:dyDescent="0.3">
      <c r="B193" s="20">
        <f t="shared" si="22"/>
        <v>85</v>
      </c>
      <c r="C193" s="20"/>
      <c r="D193" s="21"/>
    </row>
    <row r="194" spans="2:4" x14ac:dyDescent="0.3">
      <c r="B194" s="20">
        <f t="shared" si="22"/>
        <v>86</v>
      </c>
      <c r="C194" s="20"/>
      <c r="D194" s="21"/>
    </row>
    <row r="195" spans="2:4" x14ac:dyDescent="0.3">
      <c r="B195" s="20">
        <f t="shared" si="22"/>
        <v>87</v>
      </c>
      <c r="C195" s="20"/>
      <c r="D195" s="21"/>
    </row>
    <row r="196" spans="2:4" x14ac:dyDescent="0.3">
      <c r="B196" s="20">
        <f t="shared" si="22"/>
        <v>88</v>
      </c>
      <c r="C196" s="20"/>
      <c r="D196" s="21"/>
    </row>
    <row r="197" spans="2:4" x14ac:dyDescent="0.3">
      <c r="B197" s="20">
        <f t="shared" si="22"/>
        <v>89</v>
      </c>
      <c r="C197" s="20"/>
      <c r="D197" s="21"/>
    </row>
    <row r="198" spans="2:4" x14ac:dyDescent="0.3">
      <c r="B198" s="20">
        <f t="shared" si="22"/>
        <v>90</v>
      </c>
      <c r="C198" s="20"/>
      <c r="D198" s="21"/>
    </row>
    <row r="199" spans="2:4" x14ac:dyDescent="0.3">
      <c r="B199" s="20">
        <f t="shared" si="22"/>
        <v>91</v>
      </c>
      <c r="C199" s="20"/>
      <c r="D199" s="21"/>
    </row>
    <row r="200" spans="2:4" x14ac:dyDescent="0.3">
      <c r="B200" s="20">
        <f t="shared" si="22"/>
        <v>92</v>
      </c>
      <c r="C200" s="20"/>
      <c r="D200" s="21"/>
    </row>
    <row r="201" spans="2:4" x14ac:dyDescent="0.3">
      <c r="B201" s="20">
        <f t="shared" si="22"/>
        <v>93</v>
      </c>
      <c r="C201" s="20"/>
      <c r="D201" s="21"/>
    </row>
    <row r="202" spans="2:4" x14ac:dyDescent="0.3">
      <c r="B202" s="20">
        <f t="shared" si="22"/>
        <v>94</v>
      </c>
      <c r="C202" s="20"/>
      <c r="D202" s="21"/>
    </row>
    <row r="203" spans="2:4" x14ac:dyDescent="0.3">
      <c r="B203" s="20">
        <f t="shared" si="22"/>
        <v>95</v>
      </c>
      <c r="C203" s="20"/>
      <c r="D203" s="21"/>
    </row>
    <row r="204" spans="2:4" x14ac:dyDescent="0.3">
      <c r="B204" s="20">
        <f t="shared" si="22"/>
        <v>96</v>
      </c>
      <c r="C204" s="20"/>
      <c r="D204" s="21"/>
    </row>
    <row r="205" spans="2:4" x14ac:dyDescent="0.3">
      <c r="B205" s="20">
        <f t="shared" si="22"/>
        <v>97</v>
      </c>
      <c r="C205" s="20"/>
      <c r="D205" s="21"/>
    </row>
    <row r="206" spans="2:4" x14ac:dyDescent="0.3">
      <c r="B206" s="20">
        <f t="shared" si="22"/>
        <v>98</v>
      </c>
      <c r="C206" s="20"/>
      <c r="D206" s="21"/>
    </row>
    <row r="207" spans="2:4" x14ac:dyDescent="0.3">
      <c r="B207" s="20">
        <f t="shared" si="22"/>
        <v>99</v>
      </c>
      <c r="C207" s="20"/>
      <c r="D207" s="21"/>
    </row>
    <row r="208" spans="2:4" x14ac:dyDescent="0.3">
      <c r="B208" s="20">
        <f t="shared" si="22"/>
        <v>100</v>
      </c>
      <c r="C208" s="20"/>
      <c r="D208" s="21"/>
    </row>
  </sheetData>
  <mergeCells count="3">
    <mergeCell ref="B2:G2"/>
    <mergeCell ref="B106:J106"/>
    <mergeCell ref="B1:G1"/>
  </mergeCells>
  <conditionalFormatting sqref="N11:AM11 N20:AM20 N29:AM29 N38:AM38">
    <cfRule type="cellIs" dxfId="13" priority="1" operator="lessThanOrEqual">
      <formula>3</formula>
    </cfRule>
  </conditionalFormatting>
  <pageMargins left="0.7" right="0.7" top="0.75" bottom="0.75" header="0.3" footer="0.3"/>
  <pageSetup paperSize="9" scale="9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92D050"/>
    <pageSetUpPr fitToPage="1"/>
  </sheetPr>
  <dimension ref="A1:AM208"/>
  <sheetViews>
    <sheetView workbookViewId="0">
      <pane ySplit="3" topLeftCell="A4" activePane="bottomLeft" state="frozen"/>
      <selection activeCell="N2" sqref="N2"/>
      <selection pane="bottomLeft" activeCell="B1" sqref="B1:G1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6" max="6" width="11.66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72" t="s">
        <v>1017</v>
      </c>
      <c r="C1" s="72"/>
      <c r="D1" s="72"/>
      <c r="E1" s="72"/>
      <c r="F1" s="72"/>
      <c r="G1" s="72"/>
      <c r="H1" s="50"/>
      <c r="I1" s="48"/>
      <c r="N1" s="45" t="s">
        <v>1015</v>
      </c>
    </row>
    <row r="2" spans="1:39" x14ac:dyDescent="0.3">
      <c r="B2" s="74" t="s">
        <v>144</v>
      </c>
      <c r="C2" s="74"/>
      <c r="D2" s="74"/>
      <c r="E2" s="74"/>
      <c r="F2" s="74"/>
      <c r="G2" s="74"/>
      <c r="N2" s="45"/>
    </row>
    <row r="3" spans="1:39" x14ac:dyDescent="0.3">
      <c r="A3" s="26" t="s">
        <v>481</v>
      </c>
      <c r="B3" s="6" t="s">
        <v>212</v>
      </c>
      <c r="C3" s="6" t="s">
        <v>214</v>
      </c>
      <c r="D3" s="6" t="s">
        <v>200</v>
      </c>
      <c r="E3" s="10" t="s">
        <v>199</v>
      </c>
      <c r="F3" s="10" t="s">
        <v>0</v>
      </c>
      <c r="G3" s="10" t="s">
        <v>1</v>
      </c>
      <c r="H3" s="10" t="s">
        <v>211</v>
      </c>
      <c r="I3" s="11" t="s">
        <v>216</v>
      </c>
      <c r="J3" s="11" t="s">
        <v>215</v>
      </c>
      <c r="K3" s="6" t="s">
        <v>564</v>
      </c>
      <c r="N3" s="12" t="s">
        <v>202</v>
      </c>
      <c r="O3" s="12" t="s">
        <v>201</v>
      </c>
      <c r="P3" s="12" t="s">
        <v>206</v>
      </c>
      <c r="Q3" s="12" t="s">
        <v>483</v>
      </c>
      <c r="R3" s="12" t="s">
        <v>492</v>
      </c>
      <c r="S3" s="12" t="s">
        <v>496</v>
      </c>
      <c r="T3" s="12" t="s">
        <v>205</v>
      </c>
      <c r="U3" s="12" t="s">
        <v>207</v>
      </c>
      <c r="V3" s="12" t="s">
        <v>1009</v>
      </c>
      <c r="W3" s="12" t="s">
        <v>204</v>
      </c>
      <c r="X3" s="12" t="s">
        <v>1088</v>
      </c>
      <c r="Y3" s="11"/>
      <c r="Z3" s="11"/>
      <c r="AA3" s="11"/>
      <c r="AB3" s="11"/>
      <c r="AC3" s="11"/>
      <c r="AD3" s="11"/>
      <c r="AE3" s="11"/>
      <c r="AF3" s="11"/>
      <c r="AG3" s="11"/>
      <c r="AH3" s="34"/>
      <c r="AI3" s="34"/>
      <c r="AJ3" s="34"/>
      <c r="AK3" s="34"/>
      <c r="AL3" s="34"/>
      <c r="AM3" s="34"/>
    </row>
    <row r="4" spans="1:39" x14ac:dyDescent="0.3">
      <c r="A4" t="str">
        <f>+K4</f>
        <v>PHX  1</v>
      </c>
      <c r="B4" s="3">
        <v>1</v>
      </c>
      <c r="C4" s="3">
        <v>249</v>
      </c>
      <c r="D4" s="27" t="s">
        <v>1248</v>
      </c>
      <c r="E4" s="1" t="str">
        <f>+VLOOKUP($C4,MasterData!$B$4:$K$1003,2,"false")</f>
        <v>Miles</v>
      </c>
      <c r="F4" s="1" t="str">
        <f>+VLOOKUP($C4,MasterData!$B$4:$K$1003,3,"false")</f>
        <v>Waterworth</v>
      </c>
      <c r="G4" s="1" t="str">
        <f>+VLOOKUP($C4,MasterData!$B$4:$K$1003,4,"false")</f>
        <v>PHX</v>
      </c>
      <c r="H4" s="1" t="str">
        <f>+VLOOKUP($C4,MasterData!$B$4:$K$1003,5,"false")</f>
        <v>U17</v>
      </c>
      <c r="I4" s="3" t="str">
        <f>+VLOOKUP($C4,MasterData!$B$4:$K$1003,6,"false")</f>
        <v>M</v>
      </c>
      <c r="J4" s="31" t="str">
        <f>TEXT(SUMPRODUCT(--(G4=$G$4:$G$598),--(B4&gt;$B$4:$B$598))+1,0)</f>
        <v>1</v>
      </c>
      <c r="K4" s="1" t="str">
        <f>+G4&amp;"  "&amp;J4</f>
        <v>PHX  1</v>
      </c>
      <c r="M4">
        <v>1</v>
      </c>
      <c r="N4" s="35">
        <f>+IF(ISNA(VLOOKUP(N$3&amp;"  "&amp;$M4,$A$3:$I$110,2,0)),"",VLOOKUP(N$3&amp;"  "&amp;$M4,$A$3:$I$110,2,0))</f>
        <v>1</v>
      </c>
      <c r="O4" s="35">
        <f t="shared" ref="O4:AM9" si="0">+IF(ISNA(VLOOKUP(O$3&amp;"  "&amp;$M4,$A$3:$I$110,2,0)),"",VLOOKUP(O$3&amp;"  "&amp;$M4,$A$3:$I$110,2,0))</f>
        <v>2</v>
      </c>
      <c r="P4" s="35">
        <f t="shared" si="0"/>
        <v>3</v>
      </c>
      <c r="Q4" s="35">
        <f t="shared" si="0"/>
        <v>4</v>
      </c>
      <c r="R4" s="35">
        <f t="shared" si="0"/>
        <v>5</v>
      </c>
      <c r="S4" s="35">
        <f t="shared" si="0"/>
        <v>6</v>
      </c>
      <c r="T4" s="35">
        <f t="shared" si="0"/>
        <v>7</v>
      </c>
      <c r="U4" s="35">
        <f t="shared" si="0"/>
        <v>9</v>
      </c>
      <c r="V4" s="35">
        <f t="shared" si="0"/>
        <v>13</v>
      </c>
      <c r="W4" s="35">
        <f t="shared" si="0"/>
        <v>18</v>
      </c>
      <c r="X4" s="35" t="str">
        <f t="shared" si="0"/>
        <v/>
      </c>
      <c r="Y4" s="35" t="str">
        <f t="shared" si="0"/>
        <v/>
      </c>
      <c r="Z4" s="35" t="str">
        <f t="shared" si="0"/>
        <v/>
      </c>
      <c r="AA4" s="35" t="str">
        <f t="shared" si="0"/>
        <v/>
      </c>
      <c r="AB4" s="35" t="str">
        <f t="shared" si="0"/>
        <v/>
      </c>
      <c r="AC4" s="35" t="str">
        <f t="shared" si="0"/>
        <v/>
      </c>
      <c r="AD4" s="35" t="str">
        <f t="shared" si="0"/>
        <v/>
      </c>
      <c r="AE4" s="35" t="str">
        <f t="shared" si="0"/>
        <v/>
      </c>
      <c r="AF4" s="35" t="str">
        <f t="shared" si="0"/>
        <v/>
      </c>
      <c r="AG4" s="35" t="str">
        <f t="shared" si="0"/>
        <v/>
      </c>
      <c r="AH4" s="35" t="str">
        <f t="shared" si="0"/>
        <v/>
      </c>
      <c r="AI4" s="35" t="str">
        <f t="shared" si="0"/>
        <v/>
      </c>
      <c r="AJ4" s="35" t="str">
        <f t="shared" si="0"/>
        <v/>
      </c>
      <c r="AK4" s="35" t="str">
        <f t="shared" si="0"/>
        <v/>
      </c>
      <c r="AL4" s="35" t="str">
        <f t="shared" si="0"/>
        <v/>
      </c>
      <c r="AM4" s="35" t="str">
        <f t="shared" si="0"/>
        <v/>
      </c>
    </row>
    <row r="5" spans="1:39" x14ac:dyDescent="0.3">
      <c r="A5" t="str">
        <f t="shared" ref="A5:A27" si="1">+K5</f>
        <v>B&amp;H  1</v>
      </c>
      <c r="B5" s="3">
        <f t="shared" ref="B5:B27" si="2">+B4+1</f>
        <v>2</v>
      </c>
      <c r="C5" s="3">
        <v>256</v>
      </c>
      <c r="D5" s="27" t="s">
        <v>1249</v>
      </c>
      <c r="E5" s="1" t="str">
        <f>+VLOOKUP($C5,MasterData!$B$4:$K$1003,2,"false")</f>
        <v>Henry</v>
      </c>
      <c r="F5" s="1" t="str">
        <f>+VLOOKUP($C5,MasterData!$B$4:$K$1003,3,"false")</f>
        <v>Yelling</v>
      </c>
      <c r="G5" s="1" t="str">
        <f>+VLOOKUP($C5,MasterData!$B$4:$K$1003,4,"false")</f>
        <v>B&amp;H</v>
      </c>
      <c r="H5" s="1" t="str">
        <f>+VLOOKUP($C5,MasterData!$B$4:$K$1003,5,"false")</f>
        <v>U17</v>
      </c>
      <c r="I5" s="3" t="str">
        <f>+VLOOKUP($C5,MasterData!$B$4:$K$1003,6,"false")</f>
        <v>M</v>
      </c>
      <c r="J5" s="31" t="str">
        <f t="shared" ref="J5:J20" si="3">TEXT(SUMPRODUCT(--(G5=$G$4:$G$598),--(B5&gt;$B$4:$B$598))+1,0)</f>
        <v>1</v>
      </c>
      <c r="K5" s="1" t="str">
        <f t="shared" ref="K5:K20" si="4">+G5&amp;"  "&amp;J5</f>
        <v>B&amp;H  1</v>
      </c>
      <c r="M5">
        <v>2</v>
      </c>
      <c r="N5" s="35">
        <f t="shared" ref="N5:AC9" si="5">+IF(ISNA(VLOOKUP(N$3&amp;"  "&amp;$M5,$A$3:$I$110,2,0)),"",VLOOKUP(N$3&amp;"  "&amp;$M5,$A$3:$I$110,2,0))</f>
        <v>14</v>
      </c>
      <c r="O5" s="35">
        <f t="shared" si="5"/>
        <v>20</v>
      </c>
      <c r="P5" s="35">
        <f t="shared" si="5"/>
        <v>8</v>
      </c>
      <c r="Q5" s="35" t="str">
        <f t="shared" si="5"/>
        <v/>
      </c>
      <c r="R5" s="35" t="str">
        <f t="shared" si="5"/>
        <v/>
      </c>
      <c r="S5" s="35">
        <f t="shared" si="5"/>
        <v>10</v>
      </c>
      <c r="T5" s="35">
        <f t="shared" si="5"/>
        <v>23</v>
      </c>
      <c r="U5" s="35">
        <f t="shared" si="5"/>
        <v>11</v>
      </c>
      <c r="V5" s="35" t="str">
        <f t="shared" si="5"/>
        <v/>
      </c>
      <c r="W5" s="35" t="str">
        <f t="shared" si="5"/>
        <v/>
      </c>
      <c r="X5" s="35" t="str">
        <f t="shared" si="5"/>
        <v/>
      </c>
      <c r="Y5" s="35" t="str">
        <f t="shared" si="5"/>
        <v/>
      </c>
      <c r="Z5" s="35" t="str">
        <f t="shared" si="5"/>
        <v/>
      </c>
      <c r="AA5" s="35" t="str">
        <f t="shared" si="5"/>
        <v/>
      </c>
      <c r="AB5" s="35" t="str">
        <f t="shared" si="5"/>
        <v/>
      </c>
      <c r="AC5" s="35" t="str">
        <f t="shared" si="5"/>
        <v/>
      </c>
      <c r="AD5" s="35" t="str">
        <f t="shared" si="0"/>
        <v/>
      </c>
      <c r="AE5" s="35" t="str">
        <f t="shared" si="0"/>
        <v/>
      </c>
      <c r="AF5" s="35" t="str">
        <f t="shared" si="0"/>
        <v/>
      </c>
      <c r="AG5" s="35" t="str">
        <f t="shared" si="0"/>
        <v/>
      </c>
      <c r="AH5" s="35" t="str">
        <f t="shared" si="0"/>
        <v/>
      </c>
      <c r="AI5" s="35" t="str">
        <f t="shared" si="0"/>
        <v/>
      </c>
      <c r="AJ5" s="35" t="str">
        <f t="shared" si="0"/>
        <v/>
      </c>
      <c r="AK5" s="35" t="str">
        <f t="shared" si="0"/>
        <v/>
      </c>
      <c r="AL5" s="35" t="str">
        <f t="shared" si="0"/>
        <v/>
      </c>
      <c r="AM5" s="35" t="str">
        <f t="shared" si="0"/>
        <v/>
      </c>
    </row>
    <row r="6" spans="1:39" x14ac:dyDescent="0.3">
      <c r="A6" t="str">
        <f t="shared" si="1"/>
        <v>LEW  1</v>
      </c>
      <c r="B6" s="3">
        <f t="shared" si="2"/>
        <v>3</v>
      </c>
      <c r="C6" s="3">
        <v>252</v>
      </c>
      <c r="D6" s="27" t="s">
        <v>1250</v>
      </c>
      <c r="E6" s="1" t="str">
        <f>+VLOOKUP($C6,MasterData!$B$4:$K$1003,2,"false")</f>
        <v>Charlie</v>
      </c>
      <c r="F6" s="1" t="str">
        <f>+VLOOKUP($C6,MasterData!$B$4:$K$1003,3,"false")</f>
        <v>Wright</v>
      </c>
      <c r="G6" s="1" t="str">
        <f>+VLOOKUP($C6,MasterData!$B$4:$K$1003,4,"false")</f>
        <v>LEW</v>
      </c>
      <c r="H6" s="1" t="str">
        <f>+VLOOKUP($C6,MasterData!$B$4:$K$1003,5,"false")</f>
        <v>U17</v>
      </c>
      <c r="I6" s="3" t="str">
        <f>+VLOOKUP($C6,MasterData!$B$4:$K$1003,6,"false")</f>
        <v>M</v>
      </c>
      <c r="J6" s="31" t="str">
        <f t="shared" si="3"/>
        <v>1</v>
      </c>
      <c r="K6" s="1" t="str">
        <f t="shared" si="4"/>
        <v>LEW  1</v>
      </c>
      <c r="M6">
        <v>3</v>
      </c>
      <c r="N6" s="35">
        <f t="shared" si="5"/>
        <v>19</v>
      </c>
      <c r="O6" s="35">
        <f t="shared" si="0"/>
        <v>22</v>
      </c>
      <c r="P6" s="35">
        <f t="shared" si="0"/>
        <v>16</v>
      </c>
      <c r="Q6" s="35" t="str">
        <f t="shared" si="0"/>
        <v/>
      </c>
      <c r="R6" s="35" t="str">
        <f t="shared" si="0"/>
        <v/>
      </c>
      <c r="S6" s="35">
        <f t="shared" si="0"/>
        <v>15</v>
      </c>
      <c r="T6" s="35" t="str">
        <f t="shared" si="0"/>
        <v/>
      </c>
      <c r="U6" s="35">
        <f t="shared" si="0"/>
        <v>12</v>
      </c>
      <c r="V6" s="35" t="str">
        <f t="shared" si="0"/>
        <v/>
      </c>
      <c r="W6" s="35" t="str">
        <f t="shared" si="0"/>
        <v/>
      </c>
      <c r="X6" s="35" t="str">
        <f t="shared" si="0"/>
        <v/>
      </c>
      <c r="Y6" s="35" t="str">
        <f t="shared" si="0"/>
        <v/>
      </c>
      <c r="Z6" s="35" t="str">
        <f t="shared" si="0"/>
        <v/>
      </c>
      <c r="AA6" s="35" t="str">
        <f t="shared" si="0"/>
        <v/>
      </c>
      <c r="AB6" s="35" t="str">
        <f t="shared" si="0"/>
        <v/>
      </c>
      <c r="AC6" s="35" t="str">
        <f t="shared" si="0"/>
        <v/>
      </c>
      <c r="AD6" s="35" t="str">
        <f t="shared" si="0"/>
        <v/>
      </c>
      <c r="AE6" s="35" t="str">
        <f t="shared" si="0"/>
        <v/>
      </c>
      <c r="AF6" s="35" t="str">
        <f t="shared" si="0"/>
        <v/>
      </c>
      <c r="AG6" s="35" t="str">
        <f t="shared" si="0"/>
        <v/>
      </c>
      <c r="AH6" s="35" t="str">
        <f t="shared" si="0"/>
        <v/>
      </c>
      <c r="AI6" s="35" t="str">
        <f t="shared" si="0"/>
        <v/>
      </c>
      <c r="AJ6" s="35" t="str">
        <f t="shared" si="0"/>
        <v/>
      </c>
      <c r="AK6" s="35" t="str">
        <f t="shared" si="0"/>
        <v/>
      </c>
      <c r="AL6" s="35" t="str">
        <f t="shared" si="0"/>
        <v/>
      </c>
      <c r="AM6" s="35" t="str">
        <f t="shared" si="0"/>
        <v/>
      </c>
    </row>
    <row r="7" spans="1:39" x14ac:dyDescent="0.3">
      <c r="A7" t="str">
        <f t="shared" si="1"/>
        <v>BWT  1</v>
      </c>
      <c r="B7" s="3">
        <f t="shared" si="2"/>
        <v>4</v>
      </c>
      <c r="C7" s="3">
        <v>259</v>
      </c>
      <c r="D7" s="27" t="s">
        <v>1251</v>
      </c>
      <c r="E7" s="1" t="str">
        <f>+VLOOKUP($C7,MasterData!$B$4:$K$1003,2,"false")</f>
        <v>Tom</v>
      </c>
      <c r="F7" s="1" t="str">
        <f>+VLOOKUP($C7,MasterData!$B$4:$K$1003,3,"false")</f>
        <v>Hutton</v>
      </c>
      <c r="G7" s="1" t="str">
        <f>+VLOOKUP($C7,MasterData!$B$4:$K$1003,4,"false")</f>
        <v>BWT</v>
      </c>
      <c r="H7" s="1" t="str">
        <f>+VLOOKUP($C7,MasterData!$B$4:$K$1003,5,"false")</f>
        <v>U17</v>
      </c>
      <c r="I7" s="3" t="str">
        <f>+VLOOKUP($C7,MasterData!$B$4:$K$1003,6,"false")</f>
        <v>M</v>
      </c>
      <c r="J7" s="31" t="str">
        <f t="shared" si="3"/>
        <v>1</v>
      </c>
      <c r="K7" s="1" t="str">
        <f t="shared" si="4"/>
        <v>BWT  1</v>
      </c>
      <c r="N7" s="35" t="str">
        <f t="shared" si="5"/>
        <v/>
      </c>
      <c r="O7" s="35" t="str">
        <f t="shared" si="0"/>
        <v/>
      </c>
      <c r="P7" s="35" t="str">
        <f t="shared" si="0"/>
        <v/>
      </c>
      <c r="Q7" s="35" t="str">
        <f t="shared" si="0"/>
        <v/>
      </c>
      <c r="R7" s="35" t="str">
        <f t="shared" si="0"/>
        <v/>
      </c>
      <c r="S7" s="35" t="str">
        <f t="shared" si="0"/>
        <v/>
      </c>
      <c r="T7" s="35" t="str">
        <f t="shared" si="0"/>
        <v/>
      </c>
      <c r="U7" s="35" t="str">
        <f t="shared" si="0"/>
        <v/>
      </c>
      <c r="V7" s="35" t="str">
        <f t="shared" si="0"/>
        <v/>
      </c>
      <c r="W7" s="35" t="str">
        <f t="shared" si="0"/>
        <v/>
      </c>
      <c r="X7" s="35" t="str">
        <f t="shared" si="0"/>
        <v/>
      </c>
      <c r="Y7" s="35" t="str">
        <f t="shared" si="0"/>
        <v/>
      </c>
      <c r="Z7" s="35" t="str">
        <f t="shared" si="0"/>
        <v/>
      </c>
      <c r="AA7" s="35" t="str">
        <f t="shared" si="0"/>
        <v/>
      </c>
      <c r="AB7" s="35" t="str">
        <f t="shared" si="0"/>
        <v/>
      </c>
      <c r="AC7" s="35" t="str">
        <f t="shared" si="0"/>
        <v/>
      </c>
      <c r="AD7" s="35" t="str">
        <f t="shared" si="0"/>
        <v/>
      </c>
      <c r="AE7" s="35" t="str">
        <f t="shared" si="0"/>
        <v/>
      </c>
      <c r="AF7" s="35" t="str">
        <f t="shared" si="0"/>
        <v/>
      </c>
      <c r="AG7" s="35" t="str">
        <f t="shared" si="0"/>
        <v/>
      </c>
      <c r="AH7" s="35" t="str">
        <f t="shared" si="0"/>
        <v/>
      </c>
      <c r="AI7" s="35" t="str">
        <f t="shared" si="0"/>
        <v/>
      </c>
      <c r="AJ7" s="35" t="str">
        <f t="shared" si="0"/>
        <v/>
      </c>
      <c r="AK7" s="35" t="str">
        <f t="shared" si="0"/>
        <v/>
      </c>
      <c r="AL7" s="35" t="str">
        <f t="shared" si="0"/>
        <v/>
      </c>
      <c r="AM7" s="35" t="str">
        <f t="shared" si="0"/>
        <v/>
      </c>
    </row>
    <row r="8" spans="1:39" x14ac:dyDescent="0.3">
      <c r="A8" t="str">
        <f t="shared" si="1"/>
        <v>CRA  1</v>
      </c>
      <c r="B8" s="3">
        <f t="shared" si="2"/>
        <v>5</v>
      </c>
      <c r="C8" s="3">
        <v>244</v>
      </c>
      <c r="D8" s="27" t="s">
        <v>416</v>
      </c>
      <c r="E8" s="1" t="str">
        <f>+VLOOKUP($C8,MasterData!$B$4:$K$1003,2,"false")</f>
        <v>Luke</v>
      </c>
      <c r="F8" s="1" t="str">
        <f>+VLOOKUP($C8,MasterData!$B$4:$K$1003,3,"false")</f>
        <v>Newton</v>
      </c>
      <c r="G8" s="1" t="str">
        <f>+VLOOKUP($C8,MasterData!$B$4:$K$1003,4,"false")</f>
        <v>CRA</v>
      </c>
      <c r="H8" s="1" t="str">
        <f>+VLOOKUP($C8,MasterData!$B$4:$K$1003,5,"false")</f>
        <v>U17</v>
      </c>
      <c r="I8" s="3" t="str">
        <f>+VLOOKUP($C8,MasterData!$B$4:$K$1003,6,"false")</f>
        <v>M</v>
      </c>
      <c r="J8" s="31" t="str">
        <f t="shared" si="3"/>
        <v>1</v>
      </c>
      <c r="K8" s="1" t="str">
        <f t="shared" si="4"/>
        <v>CRA  1</v>
      </c>
      <c r="N8" s="35" t="str">
        <f t="shared" si="5"/>
        <v/>
      </c>
      <c r="O8" s="35" t="str">
        <f t="shared" si="0"/>
        <v/>
      </c>
      <c r="P8" s="35" t="str">
        <f t="shared" si="0"/>
        <v/>
      </c>
      <c r="Q8" s="35" t="str">
        <f t="shared" si="0"/>
        <v/>
      </c>
      <c r="R8" s="35" t="str">
        <f t="shared" si="0"/>
        <v/>
      </c>
      <c r="S8" s="35" t="str">
        <f t="shared" si="0"/>
        <v/>
      </c>
      <c r="T8" s="35" t="str">
        <f t="shared" si="0"/>
        <v/>
      </c>
      <c r="U8" s="35" t="str">
        <f t="shared" si="0"/>
        <v/>
      </c>
      <c r="V8" s="35" t="str">
        <f t="shared" si="0"/>
        <v/>
      </c>
      <c r="W8" s="35" t="str">
        <f t="shared" si="0"/>
        <v/>
      </c>
      <c r="X8" s="35" t="str">
        <f t="shared" si="0"/>
        <v/>
      </c>
      <c r="Y8" s="35" t="str">
        <f t="shared" si="0"/>
        <v/>
      </c>
      <c r="Z8" s="35" t="str">
        <f t="shared" si="0"/>
        <v/>
      </c>
      <c r="AA8" s="35" t="str">
        <f t="shared" si="0"/>
        <v/>
      </c>
      <c r="AB8" s="35" t="str">
        <f t="shared" si="0"/>
        <v/>
      </c>
      <c r="AC8" s="35" t="str">
        <f t="shared" si="0"/>
        <v/>
      </c>
      <c r="AD8" s="35" t="str">
        <f t="shared" si="0"/>
        <v/>
      </c>
      <c r="AE8" s="35" t="str">
        <f t="shared" si="0"/>
        <v/>
      </c>
      <c r="AF8" s="35" t="str">
        <f t="shared" si="0"/>
        <v/>
      </c>
      <c r="AG8" s="35" t="str">
        <f t="shared" si="0"/>
        <v/>
      </c>
      <c r="AH8" s="35" t="str">
        <f t="shared" si="0"/>
        <v/>
      </c>
      <c r="AI8" s="35" t="str">
        <f t="shared" si="0"/>
        <v/>
      </c>
      <c r="AJ8" s="35" t="str">
        <f t="shared" si="0"/>
        <v/>
      </c>
      <c r="AK8" s="35" t="str">
        <f t="shared" si="0"/>
        <v/>
      </c>
      <c r="AL8" s="35" t="str">
        <f t="shared" si="0"/>
        <v/>
      </c>
      <c r="AM8" s="35" t="str">
        <f t="shared" si="0"/>
        <v/>
      </c>
    </row>
    <row r="9" spans="1:39" x14ac:dyDescent="0.3">
      <c r="A9" t="str">
        <f t="shared" si="1"/>
        <v>EAS  1</v>
      </c>
      <c r="B9" s="3">
        <f t="shared" si="2"/>
        <v>6</v>
      </c>
      <c r="C9" s="3">
        <v>246</v>
      </c>
      <c r="D9" s="27" t="s">
        <v>1252</v>
      </c>
      <c r="E9" s="1" t="str">
        <f>+VLOOKUP($C9,MasterData!$B$4:$K$1003,2,"false")</f>
        <v>James</v>
      </c>
      <c r="F9" s="1" t="str">
        <f>+VLOOKUP($C9,MasterData!$B$4:$K$1003,3,"false")</f>
        <v>Jewell</v>
      </c>
      <c r="G9" s="1" t="str">
        <f>+VLOOKUP($C9,MasterData!$B$4:$K$1003,4,"false")</f>
        <v>EAS</v>
      </c>
      <c r="H9" s="1" t="str">
        <f>+VLOOKUP($C9,MasterData!$B$4:$K$1003,5,"false")</f>
        <v>U17</v>
      </c>
      <c r="I9" s="3" t="str">
        <f>+VLOOKUP($C9,MasterData!$B$4:$K$1003,6,"false")</f>
        <v>M</v>
      </c>
      <c r="J9" s="31" t="str">
        <f t="shared" si="3"/>
        <v>1</v>
      </c>
      <c r="K9" s="1" t="str">
        <f t="shared" si="4"/>
        <v>EAS  1</v>
      </c>
      <c r="N9" s="35" t="str">
        <f t="shared" si="5"/>
        <v/>
      </c>
      <c r="O9" s="35" t="str">
        <f t="shared" si="0"/>
        <v/>
      </c>
      <c r="P9" s="35" t="str">
        <f t="shared" si="0"/>
        <v/>
      </c>
      <c r="Q9" s="35" t="str">
        <f t="shared" si="0"/>
        <v/>
      </c>
      <c r="R9" s="35" t="str">
        <f t="shared" si="0"/>
        <v/>
      </c>
      <c r="S9" s="35" t="str">
        <f t="shared" si="0"/>
        <v/>
      </c>
      <c r="T9" s="35" t="str">
        <f t="shared" si="0"/>
        <v/>
      </c>
      <c r="U9" s="35" t="str">
        <f t="shared" si="0"/>
        <v/>
      </c>
      <c r="V9" s="35" t="str">
        <f t="shared" si="0"/>
        <v/>
      </c>
      <c r="W9" s="35" t="str">
        <f t="shared" si="0"/>
        <v/>
      </c>
      <c r="X9" s="35" t="str">
        <f t="shared" si="0"/>
        <v/>
      </c>
      <c r="Y9" s="35" t="str">
        <f t="shared" si="0"/>
        <v/>
      </c>
      <c r="Z9" s="35" t="str">
        <f t="shared" si="0"/>
        <v/>
      </c>
      <c r="AA9" s="35" t="str">
        <f t="shared" si="0"/>
        <v/>
      </c>
      <c r="AB9" s="35" t="str">
        <f t="shared" si="0"/>
        <v/>
      </c>
      <c r="AC9" s="35" t="str">
        <f t="shared" si="0"/>
        <v/>
      </c>
      <c r="AD9" s="35" t="str">
        <f t="shared" si="0"/>
        <v/>
      </c>
      <c r="AE9" s="35" t="str">
        <f t="shared" si="0"/>
        <v/>
      </c>
      <c r="AF9" s="35" t="str">
        <f t="shared" si="0"/>
        <v/>
      </c>
      <c r="AG9" s="35" t="str">
        <f t="shared" si="0"/>
        <v/>
      </c>
      <c r="AH9" s="35" t="str">
        <f t="shared" si="0"/>
        <v/>
      </c>
      <c r="AI9" s="35" t="str">
        <f t="shared" si="0"/>
        <v/>
      </c>
      <c r="AJ9" s="35" t="str">
        <f t="shared" si="0"/>
        <v/>
      </c>
      <c r="AK9" s="35" t="str">
        <f t="shared" si="0"/>
        <v/>
      </c>
      <c r="AL9" s="35" t="str">
        <f t="shared" si="0"/>
        <v/>
      </c>
      <c r="AM9" s="35" t="str">
        <f t="shared" si="0"/>
        <v/>
      </c>
    </row>
    <row r="10" spans="1:39" x14ac:dyDescent="0.3">
      <c r="A10" t="str">
        <f t="shared" si="1"/>
        <v>HBS  1</v>
      </c>
      <c r="B10" s="3">
        <f t="shared" si="2"/>
        <v>7</v>
      </c>
      <c r="C10" s="3">
        <v>239</v>
      </c>
      <c r="D10" s="27" t="s">
        <v>1186</v>
      </c>
      <c r="E10" s="1" t="str">
        <f>+VLOOKUP($C10,MasterData!$B$4:$K$1003,2,"false")</f>
        <v>Charlie</v>
      </c>
      <c r="F10" s="1" t="str">
        <f>+VLOOKUP($C10,MasterData!$B$4:$K$1003,3,"false")</f>
        <v>Ferris</v>
      </c>
      <c r="G10" s="1" t="str">
        <f>+VLOOKUP($C10,MasterData!$B$4:$K$1003,4,"false")</f>
        <v>HBS</v>
      </c>
      <c r="H10" s="1" t="str">
        <f>+VLOOKUP($C10,MasterData!$B$4:$K$1003,5,"false")</f>
        <v>U17</v>
      </c>
      <c r="I10" s="3" t="str">
        <f>+VLOOKUP($C10,MasterData!$B$4:$K$1003,6,"false")</f>
        <v>M</v>
      </c>
      <c r="J10" s="31" t="str">
        <f t="shared" si="3"/>
        <v>1</v>
      </c>
      <c r="K10" s="1" t="str">
        <f t="shared" si="4"/>
        <v>HBS  1</v>
      </c>
      <c r="M10" s="12" t="s">
        <v>565</v>
      </c>
      <c r="N10" s="36">
        <f>IF(N6="",1000,SUM(N4:N6))</f>
        <v>34</v>
      </c>
      <c r="O10" s="36">
        <f t="shared" ref="O10:AM10" si="6">IF(O6="",1000,SUM(O4:O6))</f>
        <v>44</v>
      </c>
      <c r="P10" s="36">
        <f t="shared" si="6"/>
        <v>27</v>
      </c>
      <c r="Q10" s="36">
        <f t="shared" si="6"/>
        <v>1000</v>
      </c>
      <c r="R10" s="36">
        <f t="shared" si="6"/>
        <v>1000</v>
      </c>
      <c r="S10" s="36">
        <f t="shared" si="6"/>
        <v>31</v>
      </c>
      <c r="T10" s="36">
        <f t="shared" si="6"/>
        <v>1000</v>
      </c>
      <c r="U10" s="36">
        <f t="shared" si="6"/>
        <v>32</v>
      </c>
      <c r="V10" s="36">
        <f t="shared" si="6"/>
        <v>1000</v>
      </c>
      <c r="W10" s="36">
        <f t="shared" si="6"/>
        <v>1000</v>
      </c>
      <c r="X10" s="36">
        <f t="shared" si="6"/>
        <v>1000</v>
      </c>
      <c r="Y10" s="36">
        <f t="shared" si="6"/>
        <v>1000</v>
      </c>
      <c r="Z10" s="36">
        <f t="shared" si="6"/>
        <v>1000</v>
      </c>
      <c r="AA10" s="36">
        <f t="shared" si="6"/>
        <v>1000</v>
      </c>
      <c r="AB10" s="36">
        <f t="shared" si="6"/>
        <v>1000</v>
      </c>
      <c r="AC10" s="36">
        <f t="shared" si="6"/>
        <v>1000</v>
      </c>
      <c r="AD10" s="36">
        <f t="shared" si="6"/>
        <v>1000</v>
      </c>
      <c r="AE10" s="36">
        <f t="shared" si="6"/>
        <v>1000</v>
      </c>
      <c r="AF10" s="36">
        <f t="shared" si="6"/>
        <v>1000</v>
      </c>
      <c r="AG10" s="36">
        <f t="shared" si="6"/>
        <v>1000</v>
      </c>
      <c r="AH10" s="36">
        <f t="shared" si="6"/>
        <v>1000</v>
      </c>
      <c r="AI10" s="36">
        <f t="shared" si="6"/>
        <v>1000</v>
      </c>
      <c r="AJ10" s="36">
        <f t="shared" si="6"/>
        <v>1000</v>
      </c>
      <c r="AK10" s="36">
        <f t="shared" si="6"/>
        <v>1000</v>
      </c>
      <c r="AL10" s="36">
        <f t="shared" si="6"/>
        <v>1000</v>
      </c>
      <c r="AM10" s="36">
        <f t="shared" si="6"/>
        <v>1000</v>
      </c>
    </row>
    <row r="11" spans="1:39" x14ac:dyDescent="0.3">
      <c r="A11" t="str">
        <f t="shared" si="1"/>
        <v>LEW  2</v>
      </c>
      <c r="B11" s="3">
        <f t="shared" si="2"/>
        <v>8</v>
      </c>
      <c r="C11" s="3">
        <v>245</v>
      </c>
      <c r="D11" s="27" t="s">
        <v>1253</v>
      </c>
      <c r="E11" s="1" t="str">
        <f>+VLOOKUP($C11,MasterData!$B$4:$K$1003,2,"false")</f>
        <v>Stan</v>
      </c>
      <c r="F11" s="1" t="str">
        <f>+VLOOKUP($C11,MasterData!$B$4:$K$1003,3,"false")</f>
        <v>Pendered</v>
      </c>
      <c r="G11" s="1" t="str">
        <f>+VLOOKUP($C11,MasterData!$B$4:$K$1003,4,"false")</f>
        <v>LEW</v>
      </c>
      <c r="H11" s="1" t="str">
        <f>+VLOOKUP($C11,MasterData!$B$4:$K$1003,5,"false")</f>
        <v>U17</v>
      </c>
      <c r="I11" s="3" t="str">
        <f>+VLOOKUP($C11,MasterData!$B$4:$K$1003,6,"false")</f>
        <v>M</v>
      </c>
      <c r="J11" s="31" t="str">
        <f t="shared" si="3"/>
        <v>2</v>
      </c>
      <c r="K11" s="1" t="str">
        <f t="shared" si="4"/>
        <v>LEW  2</v>
      </c>
      <c r="M11" s="12" t="s">
        <v>212</v>
      </c>
      <c r="N11" s="37">
        <f>RANK(N10,($N$10:$AM$10,$N$19:$AM$19,$N$28:$AM$28, $N$37:$AM$37),1)</f>
        <v>4</v>
      </c>
      <c r="O11" s="37">
        <f>RANK(O10,($N$10:$AM$10,$N$19:$AM$19,$N$28:$AM$28, $N$37:$AM$37),1)</f>
        <v>5</v>
      </c>
      <c r="P11" s="37">
        <f>RANK(P10,($N$10:$AM$10,$N$19:$AM$19,$N$28:$AM$28, $N$37:$AM$37),1)</f>
        <v>1</v>
      </c>
      <c r="Q11" s="37">
        <f>RANK(Q10,($N$10:$AM$10,$N$19:$AM$19,$N$28:$AM$28, $N$37:$AM$37),1)</f>
        <v>6</v>
      </c>
      <c r="R11" s="37">
        <f>RANK(R10,($N$10:$AM$10,$N$19:$AM$19,$N$28:$AM$28, $N$37:$AM$37),1)</f>
        <v>6</v>
      </c>
      <c r="S11" s="37">
        <f>RANK(S10,($N$10:$AM$10,$N$19:$AM$19,$N$28:$AM$28, $N$37:$AM$37),1)</f>
        <v>2</v>
      </c>
      <c r="T11" s="37">
        <f>RANK(T10,($N$10:$AM$10,$N$19:$AM$19,$N$28:$AM$28, $N$37:$AM$37),1)</f>
        <v>6</v>
      </c>
      <c r="U11" s="37">
        <f>RANK(U10,($N$10:$AM$10,$N$19:$AM$19,$N$28:$AM$28, $N$37:$AM$37),1)</f>
        <v>3</v>
      </c>
      <c r="V11" s="37">
        <f>RANK(V10,($N$10:$AM$10,$N$19:$AM$19,$N$28:$AM$28, $N$37:$AM$37),1)</f>
        <v>6</v>
      </c>
      <c r="W11" s="37">
        <f>RANK(W10,($N$10:$AM$10,$N$19:$AM$19,$N$28:$AM$28, $N$37:$AM$37),1)</f>
        <v>6</v>
      </c>
      <c r="X11" s="37">
        <f>RANK(X10,($N$10:$AM$10,$N$19:$AM$19,$N$28:$AM$28, $N$37:$AM$37),1)</f>
        <v>6</v>
      </c>
      <c r="Y11" s="37">
        <f>RANK(Y10,($N$10:$AM$10,$N$19:$AM$19,$N$28:$AM$28, $N$37:$AM$37),1)</f>
        <v>6</v>
      </c>
      <c r="Z11" s="37">
        <f>RANK(Z10,($N$10:$AM$10,$N$19:$AM$19,$N$28:$AM$28, $N$37:$AM$37),1)</f>
        <v>6</v>
      </c>
      <c r="AA11" s="37">
        <f>RANK(AA10,($N$10:$AM$10,$N$19:$AM$19,$N$28:$AM$28, $N$37:$AM$37),1)</f>
        <v>6</v>
      </c>
      <c r="AB11" s="37">
        <f>RANK(AB10,($N$10:$AM$10,$N$19:$AM$19,$N$28:$AM$28, $N$37:$AM$37),1)</f>
        <v>6</v>
      </c>
      <c r="AC11" s="37">
        <f>RANK(AC10,($N$10:$AM$10,$N$19:$AM$19,$N$28:$AM$28, $N$37:$AM$37),1)</f>
        <v>6</v>
      </c>
      <c r="AD11" s="37">
        <f>RANK(AD10,($N$10:$AM$10,$N$19:$AM$19,$N$28:$AM$28, $N$37:$AM$37),1)</f>
        <v>6</v>
      </c>
      <c r="AE11" s="37">
        <f>RANK(AE10,($N$10:$AM$10,$N$19:$AM$19,$N$28:$AM$28, $N$37:$AM$37),1)</f>
        <v>6</v>
      </c>
      <c r="AF11" s="37">
        <f>RANK(AF10,($N$10:$AM$10,$N$19:$AM$19,$N$28:$AM$28, $N$37:$AM$37),1)</f>
        <v>6</v>
      </c>
      <c r="AG11" s="37">
        <f>RANK(AG10,($N$10:$AM$10,$N$19:$AM$19,$N$28:$AM$28, $N$37:$AM$37),1)</f>
        <v>6</v>
      </c>
      <c r="AH11" s="37">
        <f>RANK(AH10,($N$10:$AM$10,$N$19:$AM$19,$N$28:$AM$28, $N$37:$AM$37),1)</f>
        <v>6</v>
      </c>
      <c r="AI11" s="37">
        <f>RANK(AI10,($N$10:$AM$10,$N$19:$AM$19,$N$28:$AM$28, $N$37:$AM$37),1)</f>
        <v>6</v>
      </c>
      <c r="AJ11" s="37">
        <f>RANK(AJ10,($N$10:$AM$10,$N$19:$AM$19,$N$28:$AM$28, $N$37:$AM$37),1)</f>
        <v>6</v>
      </c>
      <c r="AK11" s="37">
        <f>RANK(AK10,($N$10:$AM$10,$N$19:$AM$19,$N$28:$AM$28, $N$37:$AM$37),1)</f>
        <v>6</v>
      </c>
      <c r="AL11" s="37">
        <f>RANK(AL10,($N$10:$AM$10,$N$19:$AM$19,$N$28:$AM$28, $N$37:$AM$37),1)</f>
        <v>6</v>
      </c>
      <c r="AM11" s="37">
        <f>RANK(AM10,($N$10:$AM$10,$N$19:$AM$19,$N$28:$AM$28, $N$37:$AM$37),1)</f>
        <v>6</v>
      </c>
    </row>
    <row r="12" spans="1:39" x14ac:dyDescent="0.3">
      <c r="A12" t="str">
        <f t="shared" si="1"/>
        <v>WDH  1</v>
      </c>
      <c r="B12" s="3">
        <f t="shared" si="2"/>
        <v>9</v>
      </c>
      <c r="C12" s="3">
        <v>263</v>
      </c>
      <c r="D12" s="27" t="s">
        <v>1254</v>
      </c>
      <c r="E12" s="1" t="str">
        <f>+VLOOKUP($C12,MasterData!$B$4:$K$1003,2,"false")</f>
        <v>Joseph</v>
      </c>
      <c r="F12" s="1" t="str">
        <f>+VLOOKUP($C12,MasterData!$B$4:$K$1003,3,"false")</f>
        <v>Dobson</v>
      </c>
      <c r="G12" s="1" t="str">
        <f>+VLOOKUP($C12,MasterData!$B$4:$K$1003,4,"false")</f>
        <v>WDH</v>
      </c>
      <c r="H12" s="1" t="str">
        <f>+VLOOKUP($C12,MasterData!$B$4:$K$1003,5,"false")</f>
        <v>U17</v>
      </c>
      <c r="I12" s="3" t="str">
        <f>+VLOOKUP($C12,MasterData!$B$4:$K$1003,6,"false")</f>
        <v>M</v>
      </c>
      <c r="J12" s="31" t="str">
        <f t="shared" si="3"/>
        <v>1</v>
      </c>
      <c r="K12" s="1" t="str">
        <f t="shared" si="4"/>
        <v>WDH  1</v>
      </c>
    </row>
    <row r="13" spans="1:39" x14ac:dyDescent="0.3">
      <c r="A13" t="str">
        <f t="shared" si="1"/>
        <v>EAS  2</v>
      </c>
      <c r="B13" s="3">
        <f t="shared" si="2"/>
        <v>10</v>
      </c>
      <c r="C13" s="3">
        <v>240</v>
      </c>
      <c r="D13" s="27" t="s">
        <v>1255</v>
      </c>
      <c r="E13" s="1" t="str">
        <f>+VLOOKUP($C13,MasterData!$B$4:$K$1003,2,"false")</f>
        <v>James</v>
      </c>
      <c r="F13" s="1" t="str">
        <f>+VLOOKUP($C13,MasterData!$B$4:$K$1003,3,"false")</f>
        <v>Stephen</v>
      </c>
      <c r="G13" s="1" t="str">
        <f>+VLOOKUP($C13,MasterData!$B$4:$K$1003,4,"false")</f>
        <v>EAS</v>
      </c>
      <c r="H13" s="1" t="str">
        <f>+VLOOKUP($C13,MasterData!$B$4:$K$1003,5,"false")</f>
        <v>U17</v>
      </c>
      <c r="I13" s="3" t="str">
        <f>+VLOOKUP($C13,MasterData!$B$4:$K$1003,6,"false")</f>
        <v>M</v>
      </c>
      <c r="J13" s="31" t="str">
        <f t="shared" si="3"/>
        <v>2</v>
      </c>
      <c r="K13" s="1" t="str">
        <f t="shared" si="4"/>
        <v>EAS  2</v>
      </c>
      <c r="M13">
        <v>4</v>
      </c>
      <c r="N13" s="35">
        <f>+IF(ISNA(VLOOKUP(N$3&amp;"  "&amp;$M13,$A$3:$I$110,2,0)),"",VLOOKUP(N$3&amp;"  "&amp;$M13,$A$3:$I$110,2,0))</f>
        <v>21</v>
      </c>
      <c r="O13" s="35" t="str">
        <f t="shared" ref="O13:AD18" si="7">+IF(ISNA(VLOOKUP(O$3&amp;"  "&amp;$M13,$A$3:$I$110,2,0)),"",VLOOKUP(O$3&amp;"  "&amp;$M13,$A$3:$I$110,2,0))</f>
        <v/>
      </c>
      <c r="P13" s="35">
        <f t="shared" si="7"/>
        <v>24</v>
      </c>
      <c r="Q13" s="35" t="str">
        <f t="shared" si="7"/>
        <v/>
      </c>
      <c r="R13" s="35" t="str">
        <f t="shared" si="7"/>
        <v/>
      </c>
      <c r="S13" s="35" t="str">
        <f t="shared" si="7"/>
        <v/>
      </c>
      <c r="T13" s="35" t="str">
        <f t="shared" si="7"/>
        <v/>
      </c>
      <c r="U13" s="35">
        <f t="shared" si="7"/>
        <v>17</v>
      </c>
      <c r="V13" s="35" t="str">
        <f t="shared" si="7"/>
        <v/>
      </c>
      <c r="W13" s="35" t="str">
        <f t="shared" si="7"/>
        <v/>
      </c>
      <c r="X13" s="35" t="str">
        <f t="shared" si="7"/>
        <v/>
      </c>
      <c r="Y13" s="35" t="str">
        <f t="shared" si="7"/>
        <v/>
      </c>
      <c r="Z13" s="35" t="str">
        <f t="shared" si="7"/>
        <v/>
      </c>
      <c r="AA13" s="35" t="str">
        <f t="shared" si="7"/>
        <v/>
      </c>
      <c r="AB13" s="35" t="str">
        <f t="shared" si="7"/>
        <v/>
      </c>
      <c r="AC13" s="35" t="str">
        <f t="shared" si="7"/>
        <v/>
      </c>
      <c r="AD13" s="35" t="str">
        <f t="shared" si="7"/>
        <v/>
      </c>
      <c r="AE13" s="35" t="str">
        <f t="shared" ref="AE13:AM18" si="8">+IF(ISNA(VLOOKUP(AE$3&amp;"  "&amp;$M13,$A$3:$I$110,2,0)),"",VLOOKUP(AE$3&amp;"  "&amp;$M13,$A$3:$I$110,2,0))</f>
        <v/>
      </c>
      <c r="AF13" s="35" t="str">
        <f t="shared" si="8"/>
        <v/>
      </c>
      <c r="AG13" s="35" t="str">
        <f t="shared" si="8"/>
        <v/>
      </c>
      <c r="AH13" s="35" t="str">
        <f t="shared" si="8"/>
        <v/>
      </c>
      <c r="AI13" s="35" t="str">
        <f t="shared" si="8"/>
        <v/>
      </c>
      <c r="AJ13" s="35" t="str">
        <f t="shared" si="8"/>
        <v/>
      </c>
      <c r="AK13" s="35" t="str">
        <f t="shared" si="8"/>
        <v/>
      </c>
      <c r="AL13" s="35" t="str">
        <f t="shared" si="8"/>
        <v/>
      </c>
      <c r="AM13" s="35" t="str">
        <f t="shared" si="8"/>
        <v/>
      </c>
    </row>
    <row r="14" spans="1:39" x14ac:dyDescent="0.3">
      <c r="A14" t="str">
        <f t="shared" si="1"/>
        <v>WDH  2</v>
      </c>
      <c r="B14" s="3">
        <f t="shared" si="2"/>
        <v>11</v>
      </c>
      <c r="C14" s="3">
        <v>257</v>
      </c>
      <c r="D14" s="27" t="s">
        <v>1256</v>
      </c>
      <c r="E14" s="1" t="str">
        <f>+VLOOKUP($C14,MasterData!$B$4:$K$1003,2,"false")</f>
        <v>Ethan</v>
      </c>
      <c r="F14" s="1" t="str">
        <f>+VLOOKUP($C14,MasterData!$B$4:$K$1003,3,"false")</f>
        <v>Neale</v>
      </c>
      <c r="G14" s="1" t="str">
        <f>+VLOOKUP($C14,MasterData!$B$4:$K$1003,4,"false")</f>
        <v>WDH</v>
      </c>
      <c r="H14" s="1" t="str">
        <f>+VLOOKUP($C14,MasterData!$B$4:$K$1003,5,"false")</f>
        <v>U17</v>
      </c>
      <c r="I14" s="3" t="str">
        <f>+VLOOKUP($C14,MasterData!$B$4:$K$1003,6,"false")</f>
        <v>M</v>
      </c>
      <c r="J14" s="31" t="str">
        <f t="shared" si="3"/>
        <v>2</v>
      </c>
      <c r="K14" s="1" t="str">
        <f t="shared" si="4"/>
        <v>WDH  2</v>
      </c>
      <c r="M14">
        <v>5</v>
      </c>
      <c r="N14" s="35" t="str">
        <f t="shared" ref="N14:N18" si="9">+IF(ISNA(VLOOKUP(N$3&amp;"  "&amp;$M14,$A$3:$I$110,2,0)),"",VLOOKUP(N$3&amp;"  "&amp;$M14,$A$3:$I$110,2,0))</f>
        <v/>
      </c>
      <c r="O14" s="35" t="str">
        <f t="shared" si="7"/>
        <v/>
      </c>
      <c r="P14" s="35" t="str">
        <f t="shared" si="7"/>
        <v/>
      </c>
      <c r="Q14" s="35" t="str">
        <f t="shared" si="7"/>
        <v/>
      </c>
      <c r="R14" s="35" t="str">
        <f t="shared" si="7"/>
        <v/>
      </c>
      <c r="S14" s="35" t="str">
        <f t="shared" si="7"/>
        <v/>
      </c>
      <c r="T14" s="35" t="str">
        <f t="shared" si="7"/>
        <v/>
      </c>
      <c r="U14" s="35" t="str">
        <f t="shared" si="7"/>
        <v/>
      </c>
      <c r="V14" s="35" t="str">
        <f t="shared" si="7"/>
        <v/>
      </c>
      <c r="W14" s="35" t="str">
        <f t="shared" si="7"/>
        <v/>
      </c>
      <c r="X14" s="35" t="str">
        <f t="shared" si="7"/>
        <v/>
      </c>
      <c r="Y14" s="35" t="str">
        <f t="shared" si="7"/>
        <v/>
      </c>
      <c r="Z14" s="35" t="str">
        <f t="shared" si="7"/>
        <v/>
      </c>
      <c r="AA14" s="35" t="str">
        <f t="shared" si="7"/>
        <v/>
      </c>
      <c r="AB14" s="35" t="str">
        <f t="shared" si="7"/>
        <v/>
      </c>
      <c r="AC14" s="35" t="str">
        <f t="shared" si="7"/>
        <v/>
      </c>
      <c r="AD14" s="35" t="str">
        <f t="shared" si="7"/>
        <v/>
      </c>
      <c r="AE14" s="35" t="str">
        <f t="shared" si="8"/>
        <v/>
      </c>
      <c r="AF14" s="35" t="str">
        <f t="shared" si="8"/>
        <v/>
      </c>
      <c r="AG14" s="35" t="str">
        <f t="shared" si="8"/>
        <v/>
      </c>
      <c r="AH14" s="35" t="str">
        <f t="shared" si="8"/>
        <v/>
      </c>
      <c r="AI14" s="35" t="str">
        <f t="shared" si="8"/>
        <v/>
      </c>
      <c r="AJ14" s="35" t="str">
        <f t="shared" si="8"/>
        <v/>
      </c>
      <c r="AK14" s="35" t="str">
        <f t="shared" si="8"/>
        <v/>
      </c>
      <c r="AL14" s="35" t="str">
        <f t="shared" si="8"/>
        <v/>
      </c>
      <c r="AM14" s="35" t="str">
        <f t="shared" si="8"/>
        <v/>
      </c>
    </row>
    <row r="15" spans="1:39" x14ac:dyDescent="0.3">
      <c r="A15" t="str">
        <f t="shared" si="1"/>
        <v>WDH  3</v>
      </c>
      <c r="B15" s="3">
        <f t="shared" si="2"/>
        <v>12</v>
      </c>
      <c r="C15" s="3">
        <v>250</v>
      </c>
      <c r="D15" s="27" t="s">
        <v>1257</v>
      </c>
      <c r="E15" s="1" t="str">
        <f>+VLOOKUP($C15,MasterData!$B$4:$K$1003,2,"false")</f>
        <v>Benjamin</v>
      </c>
      <c r="F15" s="1" t="str">
        <f>+VLOOKUP($C15,MasterData!$B$4:$K$1003,3,"false")</f>
        <v>Chambers</v>
      </c>
      <c r="G15" s="1" t="str">
        <f>+VLOOKUP($C15,MasterData!$B$4:$K$1003,4,"false")</f>
        <v>WDH</v>
      </c>
      <c r="H15" s="1" t="str">
        <f>+VLOOKUP($C15,MasterData!$B$4:$K$1003,5,"false")</f>
        <v>U17</v>
      </c>
      <c r="I15" s="3" t="str">
        <f>+VLOOKUP($C15,MasterData!$B$4:$K$1003,6,"false")</f>
        <v>M</v>
      </c>
      <c r="J15" s="31" t="str">
        <f t="shared" si="3"/>
        <v>3</v>
      </c>
      <c r="K15" s="1" t="str">
        <f t="shared" si="4"/>
        <v>WDH  3</v>
      </c>
      <c r="M15">
        <v>6</v>
      </c>
      <c r="N15" s="35" t="str">
        <f t="shared" si="9"/>
        <v/>
      </c>
      <c r="O15" s="35" t="str">
        <f t="shared" si="7"/>
        <v/>
      </c>
      <c r="P15" s="35" t="str">
        <f t="shared" si="7"/>
        <v/>
      </c>
      <c r="Q15" s="35" t="str">
        <f t="shared" si="7"/>
        <v/>
      </c>
      <c r="R15" s="35" t="str">
        <f t="shared" si="7"/>
        <v/>
      </c>
      <c r="S15" s="35" t="str">
        <f t="shared" si="7"/>
        <v/>
      </c>
      <c r="T15" s="35" t="str">
        <f t="shared" si="7"/>
        <v/>
      </c>
      <c r="U15" s="35" t="str">
        <f t="shared" si="7"/>
        <v/>
      </c>
      <c r="V15" s="35" t="str">
        <f t="shared" si="7"/>
        <v/>
      </c>
      <c r="W15" s="35" t="str">
        <f t="shared" si="7"/>
        <v/>
      </c>
      <c r="X15" s="35" t="str">
        <f t="shared" si="7"/>
        <v/>
      </c>
      <c r="Y15" s="35" t="str">
        <f t="shared" si="7"/>
        <v/>
      </c>
      <c r="Z15" s="35" t="str">
        <f t="shared" si="7"/>
        <v/>
      </c>
      <c r="AA15" s="35" t="str">
        <f t="shared" si="7"/>
        <v/>
      </c>
      <c r="AB15" s="35" t="str">
        <f t="shared" si="7"/>
        <v/>
      </c>
      <c r="AC15" s="35" t="str">
        <f t="shared" si="7"/>
        <v/>
      </c>
      <c r="AD15" s="35" t="str">
        <f t="shared" si="7"/>
        <v/>
      </c>
      <c r="AE15" s="35" t="str">
        <f t="shared" si="8"/>
        <v/>
      </c>
      <c r="AF15" s="35" t="str">
        <f t="shared" si="8"/>
        <v/>
      </c>
      <c r="AG15" s="35" t="str">
        <f t="shared" si="8"/>
        <v/>
      </c>
      <c r="AH15" s="35" t="str">
        <f t="shared" si="8"/>
        <v/>
      </c>
      <c r="AI15" s="35" t="str">
        <f t="shared" si="8"/>
        <v/>
      </c>
      <c r="AJ15" s="35" t="str">
        <f t="shared" si="8"/>
        <v/>
      </c>
      <c r="AK15" s="35" t="str">
        <f t="shared" si="8"/>
        <v/>
      </c>
      <c r="AL15" s="35" t="str">
        <f t="shared" si="8"/>
        <v/>
      </c>
      <c r="AM15" s="35" t="str">
        <f t="shared" si="8"/>
        <v/>
      </c>
    </row>
    <row r="16" spans="1:39" x14ac:dyDescent="0.3">
      <c r="A16" t="str">
        <f t="shared" si="1"/>
        <v>HY  1</v>
      </c>
      <c r="B16" s="3">
        <f t="shared" si="2"/>
        <v>13</v>
      </c>
      <c r="C16" s="3">
        <v>242</v>
      </c>
      <c r="D16" s="27" t="s">
        <v>1258</v>
      </c>
      <c r="E16" s="1" t="str">
        <f>+VLOOKUP($C16,MasterData!$B$4:$K$1003,2,"false")</f>
        <v>Callum</v>
      </c>
      <c r="F16" s="1" t="str">
        <f>+VLOOKUP($C16,MasterData!$B$4:$K$1003,3,"false")</f>
        <v>Puxty</v>
      </c>
      <c r="G16" s="1" t="str">
        <f>+VLOOKUP($C16,MasterData!$B$4:$K$1003,4,"false")</f>
        <v>HY</v>
      </c>
      <c r="H16" s="1" t="str">
        <f>+VLOOKUP($C16,MasterData!$B$4:$K$1003,5,"false")</f>
        <v>U17</v>
      </c>
      <c r="I16" s="3" t="str">
        <f>+VLOOKUP($C16,MasterData!$B$4:$K$1003,6,"false")</f>
        <v>M</v>
      </c>
      <c r="J16" s="31" t="str">
        <f t="shared" si="3"/>
        <v>1</v>
      </c>
      <c r="K16" s="1" t="str">
        <f t="shared" si="4"/>
        <v>HY  1</v>
      </c>
      <c r="N16" s="35" t="str">
        <f t="shared" si="9"/>
        <v/>
      </c>
      <c r="O16" s="35" t="str">
        <f t="shared" si="7"/>
        <v/>
      </c>
      <c r="P16" s="35" t="str">
        <f t="shared" si="7"/>
        <v/>
      </c>
      <c r="Q16" s="35" t="str">
        <f t="shared" si="7"/>
        <v/>
      </c>
      <c r="R16" s="35" t="str">
        <f t="shared" si="7"/>
        <v/>
      </c>
      <c r="S16" s="35" t="str">
        <f t="shared" si="7"/>
        <v/>
      </c>
      <c r="T16" s="35" t="str">
        <f t="shared" si="7"/>
        <v/>
      </c>
      <c r="U16" s="35" t="str">
        <f t="shared" si="7"/>
        <v/>
      </c>
      <c r="V16" s="35" t="str">
        <f t="shared" si="7"/>
        <v/>
      </c>
      <c r="W16" s="35" t="str">
        <f t="shared" si="7"/>
        <v/>
      </c>
      <c r="X16" s="35" t="str">
        <f t="shared" si="7"/>
        <v/>
      </c>
      <c r="Y16" s="35" t="str">
        <f t="shared" si="7"/>
        <v/>
      </c>
      <c r="Z16" s="35" t="str">
        <f t="shared" si="7"/>
        <v/>
      </c>
      <c r="AA16" s="35" t="str">
        <f t="shared" si="7"/>
        <v/>
      </c>
      <c r="AB16" s="35" t="str">
        <f t="shared" si="7"/>
        <v/>
      </c>
      <c r="AC16" s="35" t="str">
        <f t="shared" si="7"/>
        <v/>
      </c>
      <c r="AD16" s="35" t="str">
        <f t="shared" si="7"/>
        <v/>
      </c>
      <c r="AE16" s="35" t="str">
        <f t="shared" si="8"/>
        <v/>
      </c>
      <c r="AF16" s="35" t="str">
        <f t="shared" si="8"/>
        <v/>
      </c>
      <c r="AG16" s="35" t="str">
        <f t="shared" si="8"/>
        <v/>
      </c>
      <c r="AH16" s="35" t="str">
        <f t="shared" si="8"/>
        <v/>
      </c>
      <c r="AI16" s="35" t="str">
        <f t="shared" si="8"/>
        <v/>
      </c>
      <c r="AJ16" s="35" t="str">
        <f t="shared" si="8"/>
        <v/>
      </c>
      <c r="AK16" s="35" t="str">
        <f t="shared" si="8"/>
        <v/>
      </c>
      <c r="AL16" s="35" t="str">
        <f t="shared" si="8"/>
        <v/>
      </c>
      <c r="AM16" s="35" t="str">
        <f t="shared" si="8"/>
        <v/>
      </c>
    </row>
    <row r="17" spans="1:39" x14ac:dyDescent="0.3">
      <c r="A17" t="str">
        <f t="shared" si="1"/>
        <v>PHX  2</v>
      </c>
      <c r="B17" s="3">
        <f t="shared" si="2"/>
        <v>14</v>
      </c>
      <c r="C17" s="3">
        <v>261</v>
      </c>
      <c r="D17" s="27" t="s">
        <v>1259</v>
      </c>
      <c r="E17" s="1" t="str">
        <f>+VLOOKUP($C17,MasterData!$B$4:$K$1003,2,"false")</f>
        <v>Finley</v>
      </c>
      <c r="F17" s="1" t="str">
        <f>+VLOOKUP($C17,MasterData!$B$4:$K$1003,3,"false")</f>
        <v>Jones</v>
      </c>
      <c r="G17" s="1" t="str">
        <f>+VLOOKUP($C17,MasterData!$B$4:$K$1003,4,"false")</f>
        <v>PHX</v>
      </c>
      <c r="H17" s="1" t="str">
        <f>+VLOOKUP($C17,MasterData!$B$4:$K$1003,5,"false")</f>
        <v>U17</v>
      </c>
      <c r="I17" s="3" t="str">
        <f>+VLOOKUP($C17,MasterData!$B$4:$K$1003,6,"false")</f>
        <v>M</v>
      </c>
      <c r="J17" s="31" t="str">
        <f t="shared" si="3"/>
        <v>2</v>
      </c>
      <c r="K17" s="1" t="str">
        <f t="shared" si="4"/>
        <v>PHX  2</v>
      </c>
      <c r="N17" s="35" t="str">
        <f t="shared" si="9"/>
        <v/>
      </c>
      <c r="O17" s="35" t="str">
        <f t="shared" si="7"/>
        <v/>
      </c>
      <c r="P17" s="35" t="str">
        <f t="shared" si="7"/>
        <v/>
      </c>
      <c r="Q17" s="35" t="str">
        <f t="shared" si="7"/>
        <v/>
      </c>
      <c r="R17" s="35" t="str">
        <f t="shared" si="7"/>
        <v/>
      </c>
      <c r="S17" s="35" t="str">
        <f t="shared" si="7"/>
        <v/>
      </c>
      <c r="T17" s="35" t="str">
        <f t="shared" si="7"/>
        <v/>
      </c>
      <c r="U17" s="35" t="str">
        <f t="shared" si="7"/>
        <v/>
      </c>
      <c r="V17" s="35" t="str">
        <f t="shared" si="7"/>
        <v/>
      </c>
      <c r="W17" s="35" t="str">
        <f t="shared" si="7"/>
        <v/>
      </c>
      <c r="X17" s="35" t="str">
        <f t="shared" si="7"/>
        <v/>
      </c>
      <c r="Y17" s="35" t="str">
        <f t="shared" si="7"/>
        <v/>
      </c>
      <c r="Z17" s="35" t="str">
        <f t="shared" si="7"/>
        <v/>
      </c>
      <c r="AA17" s="35" t="str">
        <f t="shared" si="7"/>
        <v/>
      </c>
      <c r="AB17" s="35" t="str">
        <f t="shared" si="7"/>
        <v/>
      </c>
      <c r="AC17" s="35" t="str">
        <f t="shared" si="7"/>
        <v/>
      </c>
      <c r="AD17" s="35" t="str">
        <f t="shared" si="7"/>
        <v/>
      </c>
      <c r="AE17" s="35" t="str">
        <f t="shared" si="8"/>
        <v/>
      </c>
      <c r="AF17" s="35" t="str">
        <f t="shared" si="8"/>
        <v/>
      </c>
      <c r="AG17" s="35" t="str">
        <f t="shared" si="8"/>
        <v/>
      </c>
      <c r="AH17" s="35" t="str">
        <f t="shared" si="8"/>
        <v/>
      </c>
      <c r="AI17" s="35" t="str">
        <f t="shared" si="8"/>
        <v/>
      </c>
      <c r="AJ17" s="35" t="str">
        <f t="shared" si="8"/>
        <v/>
      </c>
      <c r="AK17" s="35" t="str">
        <f t="shared" si="8"/>
        <v/>
      </c>
      <c r="AL17" s="35" t="str">
        <f t="shared" si="8"/>
        <v/>
      </c>
      <c r="AM17" s="35" t="str">
        <f t="shared" si="8"/>
        <v/>
      </c>
    </row>
    <row r="18" spans="1:39" x14ac:dyDescent="0.3">
      <c r="A18" t="str">
        <f t="shared" si="1"/>
        <v>EAS  3</v>
      </c>
      <c r="B18" s="3">
        <f t="shared" si="2"/>
        <v>15</v>
      </c>
      <c r="C18" s="3">
        <v>255</v>
      </c>
      <c r="D18" s="27" t="s">
        <v>1260</v>
      </c>
      <c r="E18" s="1" t="str">
        <f>+VLOOKUP($C18,MasterData!$B$4:$K$1003,2,"false")</f>
        <v>Benjamin</v>
      </c>
      <c r="F18" s="1" t="str">
        <f>+VLOOKUP($C18,MasterData!$B$4:$K$1003,3,"false")</f>
        <v>Brown</v>
      </c>
      <c r="G18" s="1" t="str">
        <f>+VLOOKUP($C18,MasterData!$B$4:$K$1003,4,"false")</f>
        <v>EAS</v>
      </c>
      <c r="H18" s="1" t="str">
        <f>+VLOOKUP($C18,MasterData!$B$4:$K$1003,5,"false")</f>
        <v>U17</v>
      </c>
      <c r="I18" s="3" t="str">
        <f>+VLOOKUP($C18,MasterData!$B$4:$K$1003,6,"false")</f>
        <v>M</v>
      </c>
      <c r="J18" s="31" t="str">
        <f t="shared" si="3"/>
        <v>3</v>
      </c>
      <c r="K18" s="1" t="str">
        <f t="shared" si="4"/>
        <v>EAS  3</v>
      </c>
      <c r="N18" s="35" t="str">
        <f t="shared" si="9"/>
        <v/>
      </c>
      <c r="O18" s="35" t="str">
        <f t="shared" si="7"/>
        <v/>
      </c>
      <c r="P18" s="35" t="str">
        <f t="shared" si="7"/>
        <v/>
      </c>
      <c r="Q18" s="35" t="str">
        <f t="shared" si="7"/>
        <v/>
      </c>
      <c r="R18" s="35" t="str">
        <f t="shared" si="7"/>
        <v/>
      </c>
      <c r="S18" s="35" t="str">
        <f t="shared" si="7"/>
        <v/>
      </c>
      <c r="T18" s="35" t="str">
        <f t="shared" si="7"/>
        <v/>
      </c>
      <c r="U18" s="35" t="str">
        <f t="shared" si="7"/>
        <v/>
      </c>
      <c r="V18" s="35" t="str">
        <f t="shared" si="7"/>
        <v/>
      </c>
      <c r="W18" s="35" t="str">
        <f t="shared" si="7"/>
        <v/>
      </c>
      <c r="X18" s="35" t="str">
        <f t="shared" si="7"/>
        <v/>
      </c>
      <c r="Y18" s="35" t="str">
        <f t="shared" si="7"/>
        <v/>
      </c>
      <c r="Z18" s="35" t="str">
        <f t="shared" si="7"/>
        <v/>
      </c>
      <c r="AA18" s="35" t="str">
        <f t="shared" si="7"/>
        <v/>
      </c>
      <c r="AB18" s="35" t="str">
        <f t="shared" si="7"/>
        <v/>
      </c>
      <c r="AC18" s="35" t="str">
        <f t="shared" si="7"/>
        <v/>
      </c>
      <c r="AD18" s="35" t="str">
        <f t="shared" si="7"/>
        <v/>
      </c>
      <c r="AE18" s="35" t="str">
        <f t="shared" si="8"/>
        <v/>
      </c>
      <c r="AF18" s="35" t="str">
        <f t="shared" si="8"/>
        <v/>
      </c>
      <c r="AG18" s="35" t="str">
        <f t="shared" si="8"/>
        <v/>
      </c>
      <c r="AH18" s="35" t="str">
        <f t="shared" si="8"/>
        <v/>
      </c>
      <c r="AI18" s="35" t="str">
        <f t="shared" si="8"/>
        <v/>
      </c>
      <c r="AJ18" s="35" t="str">
        <f t="shared" si="8"/>
        <v/>
      </c>
      <c r="AK18" s="35" t="str">
        <f t="shared" si="8"/>
        <v/>
      </c>
      <c r="AL18" s="35" t="str">
        <f t="shared" si="8"/>
        <v/>
      </c>
      <c r="AM18" s="35" t="str">
        <f t="shared" si="8"/>
        <v/>
      </c>
    </row>
    <row r="19" spans="1:39" x14ac:dyDescent="0.3">
      <c r="A19" t="str">
        <f t="shared" si="1"/>
        <v>LEW  3</v>
      </c>
      <c r="B19" s="3">
        <f t="shared" si="2"/>
        <v>16</v>
      </c>
      <c r="C19" s="3">
        <v>238</v>
      </c>
      <c r="D19" s="27" t="s">
        <v>1261</v>
      </c>
      <c r="E19" s="1" t="str">
        <f>+VLOOKUP($C19,MasterData!$B$4:$K$1003,2,"false")</f>
        <v>Archie</v>
      </c>
      <c r="F19" s="1" t="str">
        <f>+VLOOKUP($C19,MasterData!$B$4:$K$1003,3,"false")</f>
        <v>Guppy</v>
      </c>
      <c r="G19" s="1" t="str">
        <f>+VLOOKUP($C19,MasterData!$B$4:$K$1003,4,"false")</f>
        <v>LEW</v>
      </c>
      <c r="H19" s="1" t="str">
        <f>+VLOOKUP($C19,MasterData!$B$4:$K$1003,5,"false")</f>
        <v>U17</v>
      </c>
      <c r="I19" s="3" t="str">
        <f>+VLOOKUP($C19,MasterData!$B$4:$K$1003,6,"false")</f>
        <v>M</v>
      </c>
      <c r="J19" s="31" t="str">
        <f t="shared" si="3"/>
        <v>3</v>
      </c>
      <c r="K19" s="1" t="str">
        <f t="shared" si="4"/>
        <v>LEW  3</v>
      </c>
      <c r="M19" s="12" t="s">
        <v>565</v>
      </c>
      <c r="N19" s="36">
        <f>IF(N15="",1000,SUM(N13:N15))</f>
        <v>1000</v>
      </c>
      <c r="O19" s="36">
        <f t="shared" ref="O19:AM19" si="10">IF(O15="",1000,SUM(O13:O15))</f>
        <v>1000</v>
      </c>
      <c r="P19" s="36">
        <f t="shared" si="10"/>
        <v>1000</v>
      </c>
      <c r="Q19" s="36">
        <f t="shared" si="10"/>
        <v>1000</v>
      </c>
      <c r="R19" s="36">
        <f t="shared" si="10"/>
        <v>1000</v>
      </c>
      <c r="S19" s="36">
        <f t="shared" si="10"/>
        <v>1000</v>
      </c>
      <c r="T19" s="36">
        <f t="shared" si="10"/>
        <v>1000</v>
      </c>
      <c r="U19" s="36">
        <f t="shared" si="10"/>
        <v>1000</v>
      </c>
      <c r="V19" s="36">
        <f t="shared" si="10"/>
        <v>1000</v>
      </c>
      <c r="W19" s="36">
        <f t="shared" si="10"/>
        <v>1000</v>
      </c>
      <c r="X19" s="36">
        <f t="shared" si="10"/>
        <v>1000</v>
      </c>
      <c r="Y19" s="36">
        <f t="shared" si="10"/>
        <v>1000</v>
      </c>
      <c r="Z19" s="36">
        <f t="shared" si="10"/>
        <v>1000</v>
      </c>
      <c r="AA19" s="36">
        <f t="shared" si="10"/>
        <v>1000</v>
      </c>
      <c r="AB19" s="36">
        <f t="shared" si="10"/>
        <v>1000</v>
      </c>
      <c r="AC19" s="36">
        <f t="shared" si="10"/>
        <v>1000</v>
      </c>
      <c r="AD19" s="36">
        <f t="shared" si="10"/>
        <v>1000</v>
      </c>
      <c r="AE19" s="36">
        <f t="shared" si="10"/>
        <v>1000</v>
      </c>
      <c r="AF19" s="36">
        <f t="shared" si="10"/>
        <v>1000</v>
      </c>
      <c r="AG19" s="36">
        <f t="shared" si="10"/>
        <v>1000</v>
      </c>
      <c r="AH19" s="36">
        <f t="shared" si="10"/>
        <v>1000</v>
      </c>
      <c r="AI19" s="36">
        <f t="shared" si="10"/>
        <v>1000</v>
      </c>
      <c r="AJ19" s="36">
        <f t="shared" si="10"/>
        <v>1000</v>
      </c>
      <c r="AK19" s="36">
        <f t="shared" si="10"/>
        <v>1000</v>
      </c>
      <c r="AL19" s="36">
        <f t="shared" si="10"/>
        <v>1000</v>
      </c>
      <c r="AM19" s="36">
        <f t="shared" si="10"/>
        <v>1000</v>
      </c>
    </row>
    <row r="20" spans="1:39" x14ac:dyDescent="0.3">
      <c r="A20" t="str">
        <f t="shared" si="1"/>
        <v>WDH  4</v>
      </c>
      <c r="B20" s="3">
        <f t="shared" si="2"/>
        <v>17</v>
      </c>
      <c r="C20" s="3">
        <v>248</v>
      </c>
      <c r="D20" s="27" t="s">
        <v>1262</v>
      </c>
      <c r="E20" s="1" t="str">
        <f>+VLOOKUP($C20,MasterData!$B$4:$K$1003,2,"false")</f>
        <v>Joe</v>
      </c>
      <c r="F20" s="1" t="str">
        <f>+VLOOKUP($C20,MasterData!$B$4:$K$1003,3,"false")</f>
        <v>van Nes</v>
      </c>
      <c r="G20" s="1" t="str">
        <f>+VLOOKUP($C20,MasterData!$B$4:$K$1003,4,"false")</f>
        <v>WDH</v>
      </c>
      <c r="H20" s="1" t="str">
        <f>+VLOOKUP($C20,MasterData!$B$4:$K$1003,5,"false")</f>
        <v>U17</v>
      </c>
      <c r="I20" s="3" t="str">
        <f>+VLOOKUP($C20,MasterData!$B$4:$K$1003,6,"false")</f>
        <v>M</v>
      </c>
      <c r="J20" s="31" t="str">
        <f t="shared" si="3"/>
        <v>4</v>
      </c>
      <c r="K20" s="1" t="str">
        <f t="shared" si="4"/>
        <v>WDH  4</v>
      </c>
      <c r="M20" s="12" t="s">
        <v>212</v>
      </c>
      <c r="N20" s="37">
        <f>RANK(N19,($N$10:$AM$10,$N$19:$AM$19,$N$28:$AM$28, $N$37:$AM$37),1)</f>
        <v>6</v>
      </c>
      <c r="O20" s="37">
        <f>RANK(O19,($N$10:$AM$10,$N$19:$AM$19,$N$28:$AM$28, $N$37:$AM$37),1)</f>
        <v>6</v>
      </c>
      <c r="P20" s="37">
        <f>RANK(P19,($N$10:$AM$10,$N$19:$AM$19,$N$28:$AM$28, $N$37:$AM$37),1)</f>
        <v>6</v>
      </c>
      <c r="Q20" s="37">
        <f>RANK(Q19,($N$10:$AM$10,$N$19:$AM$19,$N$28:$AM$28, $N$37:$AM$37),1)</f>
        <v>6</v>
      </c>
      <c r="R20" s="37">
        <f>RANK(R19,($N$10:$AM$10,$N$19:$AM$19,$N$28:$AM$28, $N$37:$AM$37),1)</f>
        <v>6</v>
      </c>
      <c r="S20" s="37">
        <f>RANK(S19,($N$10:$AM$10,$N$19:$AM$19,$N$28:$AM$28, $N$37:$AM$37),1)</f>
        <v>6</v>
      </c>
      <c r="T20" s="37">
        <f>RANK(T19,($N$10:$AM$10,$N$19:$AM$19,$N$28:$AM$28, $N$37:$AM$37),1)</f>
        <v>6</v>
      </c>
      <c r="U20" s="37">
        <f>RANK(U19,($N$10:$AM$10,$N$19:$AM$19,$N$28:$AM$28, $N$37:$AM$37),1)</f>
        <v>6</v>
      </c>
      <c r="V20" s="37">
        <f>RANK(V19,($N$10:$AM$10,$N$19:$AM$19,$N$28:$AM$28, $N$37:$AM$37),1)</f>
        <v>6</v>
      </c>
      <c r="W20" s="37">
        <f>RANK(W19,($N$10:$AM$10,$N$19:$AM$19,$N$28:$AM$28, $N$37:$AM$37),1)</f>
        <v>6</v>
      </c>
      <c r="X20" s="37">
        <f>RANK(X19,($N$10:$AM$10,$N$19:$AM$19,$N$28:$AM$28, $N$37:$AM$37),1)</f>
        <v>6</v>
      </c>
      <c r="Y20" s="37">
        <f>RANK(Y19,($N$10:$AM$10,$N$19:$AM$19,$N$28:$AM$28, $N$37:$AM$37),1)</f>
        <v>6</v>
      </c>
      <c r="Z20" s="37">
        <f>RANK(Z19,($N$10:$AM$10,$N$19:$AM$19,$N$28:$AM$28, $N$37:$AM$37),1)</f>
        <v>6</v>
      </c>
      <c r="AA20" s="37">
        <f>RANK(AA19,($N$10:$AM$10,$N$19:$AM$19,$N$28:$AM$28, $N$37:$AM$37),1)</f>
        <v>6</v>
      </c>
      <c r="AB20" s="37">
        <f>RANK(AB19,($N$10:$AM$10,$N$19:$AM$19,$N$28:$AM$28, $N$37:$AM$37),1)</f>
        <v>6</v>
      </c>
      <c r="AC20" s="37">
        <f>RANK(AC19,($N$10:$AM$10,$N$19:$AM$19,$N$28:$AM$28, $N$37:$AM$37),1)</f>
        <v>6</v>
      </c>
      <c r="AD20" s="37">
        <f>RANK(AD19,($N$10:$AM$10,$N$19:$AM$19,$N$28:$AM$28, $N$37:$AM$37),1)</f>
        <v>6</v>
      </c>
      <c r="AE20" s="37">
        <f>RANK(AE19,($N$10:$AM$10,$N$19:$AM$19,$N$28:$AM$28, $N$37:$AM$37),1)</f>
        <v>6</v>
      </c>
      <c r="AF20" s="37">
        <f>RANK(AF19,($N$10:$AM$10,$N$19:$AM$19,$N$28:$AM$28, $N$37:$AM$37),1)</f>
        <v>6</v>
      </c>
      <c r="AG20" s="37">
        <f>RANK(AG19,($N$10:$AM$10,$N$19:$AM$19,$N$28:$AM$28, $N$37:$AM$37),1)</f>
        <v>6</v>
      </c>
      <c r="AH20" s="37">
        <f>RANK(AH19,($N$10:$AM$10,$N$19:$AM$19,$N$28:$AM$28, $N$37:$AM$37),1)</f>
        <v>6</v>
      </c>
      <c r="AI20" s="37">
        <f>RANK(AI19,($N$10:$AM$10,$N$19:$AM$19,$N$28:$AM$28, $N$37:$AM$37),1)</f>
        <v>6</v>
      </c>
      <c r="AJ20" s="37">
        <f>RANK(AJ19,($N$10:$AM$10,$N$19:$AM$19,$N$28:$AM$28, $N$37:$AM$37),1)</f>
        <v>6</v>
      </c>
      <c r="AK20" s="37">
        <f>RANK(AK19,($N$10:$AM$10,$N$19:$AM$19,$N$28:$AM$28, $N$37:$AM$37),1)</f>
        <v>6</v>
      </c>
      <c r="AL20" s="37">
        <f>RANK(AL19,($N$10:$AM$10,$N$19:$AM$19,$N$28:$AM$28, $N$37:$AM$37),1)</f>
        <v>6</v>
      </c>
      <c r="AM20" s="37">
        <f>RANK(AM19,($N$10:$AM$10,$N$19:$AM$19,$N$28:$AM$28, $N$37:$AM$37),1)</f>
        <v>6</v>
      </c>
    </row>
    <row r="21" spans="1:39" x14ac:dyDescent="0.3">
      <c r="A21" t="str">
        <f t="shared" si="1"/>
        <v>HHH  1</v>
      </c>
      <c r="B21" s="3">
        <f t="shared" si="2"/>
        <v>18</v>
      </c>
      <c r="C21" s="3">
        <v>243</v>
      </c>
      <c r="D21" s="27" t="s">
        <v>1263</v>
      </c>
      <c r="E21" s="1" t="str">
        <f>+VLOOKUP($C21,MasterData!$B$4:$K$1003,2,"false")</f>
        <v>Samuel</v>
      </c>
      <c r="F21" s="1" t="str">
        <f>+VLOOKUP($C21,MasterData!$B$4:$K$1003,3,"false")</f>
        <v>Fernley</v>
      </c>
      <c r="G21" s="1" t="str">
        <f>+VLOOKUP($C21,MasterData!$B$4:$K$1003,4,"false")</f>
        <v>HHH</v>
      </c>
      <c r="H21" s="1" t="str">
        <f>+VLOOKUP($C21,MasterData!$B$4:$K$1003,5,"false")</f>
        <v>U17</v>
      </c>
      <c r="I21" s="3" t="str">
        <f>+VLOOKUP($C21,MasterData!$B$4:$K$1003,6,"false")</f>
        <v>M</v>
      </c>
      <c r="J21" s="31" t="str">
        <f t="shared" ref="J21:J30" si="11">TEXT(SUMPRODUCT(--(G21=$G$4:$G$598),--(B21&gt;$B$4:$B$598))+1,0)</f>
        <v>1</v>
      </c>
      <c r="K21" s="1" t="str">
        <f t="shared" ref="K21:K30" si="12">+G21&amp;"  "&amp;J21</f>
        <v>HHH  1</v>
      </c>
    </row>
    <row r="22" spans="1:39" x14ac:dyDescent="0.3">
      <c r="A22" t="str">
        <f t="shared" si="1"/>
        <v>PHX  3</v>
      </c>
      <c r="B22" s="3">
        <f t="shared" si="2"/>
        <v>19</v>
      </c>
      <c r="C22" s="3">
        <v>241</v>
      </c>
      <c r="D22" s="27" t="s">
        <v>1263</v>
      </c>
      <c r="E22" s="1" t="str">
        <f>+VLOOKUP($C22,MasterData!$B$4:$K$1003,2,"false")</f>
        <v>Jonathan</v>
      </c>
      <c r="F22" s="1" t="str">
        <f>+VLOOKUP($C22,MasterData!$B$4:$K$1003,3,"false")</f>
        <v>Martin</v>
      </c>
      <c r="G22" s="1" t="str">
        <f>+VLOOKUP($C22,MasterData!$B$4:$K$1003,4,"false")</f>
        <v>PHX</v>
      </c>
      <c r="H22" s="1" t="str">
        <f>+VLOOKUP($C22,MasterData!$B$4:$K$1003,5,"false")</f>
        <v>U17</v>
      </c>
      <c r="I22" s="3" t="str">
        <f>+VLOOKUP($C22,MasterData!$B$4:$K$1003,6,"false")</f>
        <v>M</v>
      </c>
      <c r="J22" s="31" t="str">
        <f t="shared" si="11"/>
        <v>3</v>
      </c>
      <c r="K22" s="1" t="str">
        <f t="shared" si="12"/>
        <v>PHX  3</v>
      </c>
      <c r="M22">
        <v>7</v>
      </c>
      <c r="N22" s="35" t="str">
        <f>+IF(ISNA(VLOOKUP(N$3&amp;"  "&amp;$M22,$A$3:$I$110,2,0)),"",VLOOKUP(N$3&amp;"  "&amp;$M22,$A$3:$I$110,2,0))</f>
        <v/>
      </c>
      <c r="O22" s="35" t="str">
        <f t="shared" ref="O22:AM27" si="13">+IF(ISNA(VLOOKUP(O$3&amp;"  "&amp;$M22,$A$3:$I$110,2,0)),"",VLOOKUP(O$3&amp;"  "&amp;$M22,$A$3:$I$110,2,0))</f>
        <v/>
      </c>
      <c r="P22" s="35" t="str">
        <f t="shared" si="13"/>
        <v/>
      </c>
      <c r="Q22" s="35" t="str">
        <f t="shared" si="13"/>
        <v/>
      </c>
      <c r="R22" s="35" t="str">
        <f t="shared" si="13"/>
        <v/>
      </c>
      <c r="S22" s="35" t="str">
        <f t="shared" si="13"/>
        <v/>
      </c>
      <c r="T22" s="35" t="str">
        <f t="shared" si="13"/>
        <v/>
      </c>
      <c r="U22" s="35" t="str">
        <f t="shared" si="13"/>
        <v/>
      </c>
      <c r="V22" s="35" t="str">
        <f t="shared" si="13"/>
        <v/>
      </c>
      <c r="W22" s="35" t="str">
        <f t="shared" si="13"/>
        <v/>
      </c>
      <c r="X22" s="35" t="str">
        <f t="shared" si="13"/>
        <v/>
      </c>
      <c r="Y22" s="35" t="str">
        <f t="shared" si="13"/>
        <v/>
      </c>
      <c r="Z22" s="35" t="str">
        <f t="shared" si="13"/>
        <v/>
      </c>
      <c r="AA22" s="35" t="str">
        <f t="shared" si="13"/>
        <v/>
      </c>
      <c r="AB22" s="35" t="str">
        <f t="shared" si="13"/>
        <v/>
      </c>
      <c r="AC22" s="35" t="str">
        <f t="shared" si="13"/>
        <v/>
      </c>
      <c r="AD22" s="35" t="str">
        <f t="shared" si="13"/>
        <v/>
      </c>
      <c r="AE22" s="35" t="str">
        <f t="shared" si="13"/>
        <v/>
      </c>
      <c r="AF22" s="35" t="str">
        <f t="shared" si="13"/>
        <v/>
      </c>
      <c r="AG22" s="35" t="str">
        <f t="shared" si="13"/>
        <v/>
      </c>
      <c r="AH22" s="35" t="str">
        <f t="shared" si="13"/>
        <v/>
      </c>
      <c r="AI22" s="35" t="str">
        <f t="shared" si="13"/>
        <v/>
      </c>
      <c r="AJ22" s="35" t="str">
        <f t="shared" si="13"/>
        <v/>
      </c>
      <c r="AK22" s="35" t="str">
        <f t="shared" si="13"/>
        <v/>
      </c>
      <c r="AL22" s="35" t="str">
        <f t="shared" si="13"/>
        <v/>
      </c>
      <c r="AM22" s="35" t="str">
        <f t="shared" si="13"/>
        <v/>
      </c>
    </row>
    <row r="23" spans="1:39" x14ac:dyDescent="0.3">
      <c r="A23" t="str">
        <f t="shared" si="1"/>
        <v>B&amp;H  2</v>
      </c>
      <c r="B23" s="3">
        <f t="shared" si="2"/>
        <v>20</v>
      </c>
      <c r="C23" s="3">
        <v>251</v>
      </c>
      <c r="D23" s="27" t="s">
        <v>1264</v>
      </c>
      <c r="E23" s="1" t="str">
        <f>+VLOOKUP($C23,MasterData!$B$4:$K$1003,2,"false")</f>
        <v>Reuben</v>
      </c>
      <c r="F23" s="1" t="str">
        <f>+VLOOKUP($C23,MasterData!$B$4:$K$1003,3,"false")</f>
        <v>Whitfield</v>
      </c>
      <c r="G23" s="1" t="str">
        <f>+VLOOKUP($C23,MasterData!$B$4:$K$1003,4,"false")</f>
        <v>B&amp;H</v>
      </c>
      <c r="H23" s="1" t="str">
        <f>+VLOOKUP($C23,MasterData!$B$4:$K$1003,5,"false")</f>
        <v>U17</v>
      </c>
      <c r="I23" s="3" t="str">
        <f>+VLOOKUP($C23,MasterData!$B$4:$K$1003,6,"false")</f>
        <v>M</v>
      </c>
      <c r="J23" s="31" t="str">
        <f t="shared" si="11"/>
        <v>2</v>
      </c>
      <c r="K23" s="1" t="str">
        <f t="shared" si="12"/>
        <v>B&amp;H  2</v>
      </c>
      <c r="M23">
        <v>8</v>
      </c>
      <c r="N23" s="35" t="str">
        <f t="shared" ref="N23:AC27" si="14">+IF(ISNA(VLOOKUP(N$3&amp;"  "&amp;$M23,$A$3:$I$110,2,0)),"",VLOOKUP(N$3&amp;"  "&amp;$M23,$A$3:$I$110,2,0))</f>
        <v/>
      </c>
      <c r="O23" s="35" t="str">
        <f t="shared" si="14"/>
        <v/>
      </c>
      <c r="P23" s="35" t="str">
        <f t="shared" si="14"/>
        <v/>
      </c>
      <c r="Q23" s="35" t="str">
        <f t="shared" si="14"/>
        <v/>
      </c>
      <c r="R23" s="35" t="str">
        <f t="shared" si="14"/>
        <v/>
      </c>
      <c r="S23" s="35" t="str">
        <f t="shared" si="14"/>
        <v/>
      </c>
      <c r="T23" s="35" t="str">
        <f t="shared" si="14"/>
        <v/>
      </c>
      <c r="U23" s="35" t="str">
        <f t="shared" si="14"/>
        <v/>
      </c>
      <c r="V23" s="35" t="str">
        <f t="shared" si="14"/>
        <v/>
      </c>
      <c r="W23" s="35" t="str">
        <f t="shared" si="14"/>
        <v/>
      </c>
      <c r="X23" s="35" t="str">
        <f t="shared" si="14"/>
        <v/>
      </c>
      <c r="Y23" s="35" t="str">
        <f t="shared" si="14"/>
        <v/>
      </c>
      <c r="Z23" s="35" t="str">
        <f t="shared" si="14"/>
        <v/>
      </c>
      <c r="AA23" s="35" t="str">
        <f t="shared" si="14"/>
        <v/>
      </c>
      <c r="AB23" s="35" t="str">
        <f t="shared" si="14"/>
        <v/>
      </c>
      <c r="AC23" s="35" t="str">
        <f t="shared" si="14"/>
        <v/>
      </c>
      <c r="AD23" s="35" t="str">
        <f t="shared" si="13"/>
        <v/>
      </c>
      <c r="AE23" s="35" t="str">
        <f t="shared" si="13"/>
        <v/>
      </c>
      <c r="AF23" s="35" t="str">
        <f t="shared" si="13"/>
        <v/>
      </c>
      <c r="AG23" s="35" t="str">
        <f t="shared" si="13"/>
        <v/>
      </c>
      <c r="AH23" s="35" t="str">
        <f t="shared" si="13"/>
        <v/>
      </c>
      <c r="AI23" s="35" t="str">
        <f t="shared" si="13"/>
        <v/>
      </c>
      <c r="AJ23" s="35" t="str">
        <f t="shared" si="13"/>
        <v/>
      </c>
      <c r="AK23" s="35" t="str">
        <f t="shared" si="13"/>
        <v/>
      </c>
      <c r="AL23" s="35" t="str">
        <f t="shared" si="13"/>
        <v/>
      </c>
      <c r="AM23" s="35" t="str">
        <f t="shared" si="13"/>
        <v/>
      </c>
    </row>
    <row r="24" spans="1:39" x14ac:dyDescent="0.3">
      <c r="A24" t="str">
        <f t="shared" si="1"/>
        <v>PHX  4</v>
      </c>
      <c r="B24" s="3">
        <f t="shared" si="2"/>
        <v>21</v>
      </c>
      <c r="C24" s="3">
        <v>262</v>
      </c>
      <c r="D24" s="27" t="s">
        <v>1265</v>
      </c>
      <c r="E24" s="1" t="str">
        <f>+VLOOKUP($C24,MasterData!$B$4:$K$1003,2,"false")</f>
        <v>Ben</v>
      </c>
      <c r="F24" s="1" t="str">
        <f>+VLOOKUP($C24,MasterData!$B$4:$K$1003,3,"false")</f>
        <v>Power</v>
      </c>
      <c r="G24" s="1" t="str">
        <f>+VLOOKUP($C24,MasterData!$B$4:$K$1003,4,"false")</f>
        <v>PHX</v>
      </c>
      <c r="H24" s="1" t="str">
        <f>+VLOOKUP($C24,MasterData!$B$4:$K$1003,5,"false")</f>
        <v>U17</v>
      </c>
      <c r="I24" s="3" t="str">
        <f>+VLOOKUP($C24,MasterData!$B$4:$K$1003,6,"false")</f>
        <v>M</v>
      </c>
      <c r="J24" s="31" t="str">
        <f t="shared" si="11"/>
        <v>4</v>
      </c>
      <c r="K24" s="1" t="str">
        <f t="shared" si="12"/>
        <v>PHX  4</v>
      </c>
      <c r="M24">
        <v>9</v>
      </c>
      <c r="N24" s="35" t="str">
        <f t="shared" si="14"/>
        <v/>
      </c>
      <c r="O24" s="35" t="str">
        <f t="shared" si="13"/>
        <v/>
      </c>
      <c r="P24" s="35" t="str">
        <f t="shared" si="13"/>
        <v/>
      </c>
      <c r="Q24" s="35" t="str">
        <f t="shared" si="13"/>
        <v/>
      </c>
      <c r="R24" s="35" t="str">
        <f t="shared" si="13"/>
        <v/>
      </c>
      <c r="S24" s="35" t="str">
        <f t="shared" si="13"/>
        <v/>
      </c>
      <c r="T24" s="35" t="str">
        <f t="shared" si="13"/>
        <v/>
      </c>
      <c r="U24" s="35" t="str">
        <f t="shared" si="13"/>
        <v/>
      </c>
      <c r="V24" s="35" t="str">
        <f t="shared" si="13"/>
        <v/>
      </c>
      <c r="W24" s="35" t="str">
        <f t="shared" si="13"/>
        <v/>
      </c>
      <c r="X24" s="35" t="str">
        <f t="shared" si="13"/>
        <v/>
      </c>
      <c r="Y24" s="35" t="str">
        <f t="shared" si="13"/>
        <v/>
      </c>
      <c r="Z24" s="35" t="str">
        <f t="shared" si="13"/>
        <v/>
      </c>
      <c r="AA24" s="35" t="str">
        <f t="shared" si="13"/>
        <v/>
      </c>
      <c r="AB24" s="35" t="str">
        <f t="shared" si="13"/>
        <v/>
      </c>
      <c r="AC24" s="35" t="str">
        <f t="shared" si="13"/>
        <v/>
      </c>
      <c r="AD24" s="35" t="str">
        <f t="shared" si="13"/>
        <v/>
      </c>
      <c r="AE24" s="35" t="str">
        <f t="shared" si="13"/>
        <v/>
      </c>
      <c r="AF24" s="35" t="str">
        <f t="shared" si="13"/>
        <v/>
      </c>
      <c r="AG24" s="35" t="str">
        <f t="shared" si="13"/>
        <v/>
      </c>
      <c r="AH24" s="35" t="str">
        <f t="shared" si="13"/>
        <v/>
      </c>
      <c r="AI24" s="35" t="str">
        <f t="shared" si="13"/>
        <v/>
      </c>
      <c r="AJ24" s="35" t="str">
        <f t="shared" si="13"/>
        <v/>
      </c>
      <c r="AK24" s="35" t="str">
        <f t="shared" si="13"/>
        <v/>
      </c>
      <c r="AL24" s="35" t="str">
        <f t="shared" si="13"/>
        <v/>
      </c>
      <c r="AM24" s="35" t="str">
        <f t="shared" si="13"/>
        <v/>
      </c>
    </row>
    <row r="25" spans="1:39" x14ac:dyDescent="0.3">
      <c r="A25" t="str">
        <f t="shared" si="1"/>
        <v>B&amp;H  3</v>
      </c>
      <c r="B25" s="3">
        <f t="shared" si="2"/>
        <v>22</v>
      </c>
      <c r="C25" s="3">
        <v>260</v>
      </c>
      <c r="D25" s="27" t="s">
        <v>418</v>
      </c>
      <c r="E25" s="1" t="str">
        <f>+VLOOKUP($C25,MasterData!$B$4:$K$1003,2,"false")</f>
        <v>Kit</v>
      </c>
      <c r="F25" s="1" t="str">
        <f>+VLOOKUP($C25,MasterData!$B$4:$K$1003,3,"false")</f>
        <v>Monti</v>
      </c>
      <c r="G25" s="1" t="str">
        <f>+VLOOKUP($C25,MasterData!$B$4:$K$1003,4,"false")</f>
        <v>B&amp;H</v>
      </c>
      <c r="H25" s="1" t="str">
        <f>+VLOOKUP($C25,MasterData!$B$4:$K$1003,5,"false")</f>
        <v>U17</v>
      </c>
      <c r="I25" s="3" t="str">
        <f>+VLOOKUP($C25,MasterData!$B$4:$K$1003,6,"false")</f>
        <v>M</v>
      </c>
      <c r="J25" s="31" t="str">
        <f t="shared" si="11"/>
        <v>3</v>
      </c>
      <c r="K25" s="1" t="str">
        <f t="shared" si="12"/>
        <v>B&amp;H  3</v>
      </c>
      <c r="N25" s="35" t="str">
        <f t="shared" si="14"/>
        <v/>
      </c>
      <c r="O25" s="35" t="str">
        <f t="shared" si="13"/>
        <v/>
      </c>
      <c r="P25" s="35" t="str">
        <f t="shared" si="13"/>
        <v/>
      </c>
      <c r="Q25" s="35" t="str">
        <f t="shared" si="13"/>
        <v/>
      </c>
      <c r="R25" s="35" t="str">
        <f t="shared" si="13"/>
        <v/>
      </c>
      <c r="S25" s="35" t="str">
        <f t="shared" si="13"/>
        <v/>
      </c>
      <c r="T25" s="35" t="str">
        <f t="shared" si="13"/>
        <v/>
      </c>
      <c r="U25" s="35" t="str">
        <f t="shared" si="13"/>
        <v/>
      </c>
      <c r="V25" s="35" t="str">
        <f t="shared" si="13"/>
        <v/>
      </c>
      <c r="W25" s="35" t="str">
        <f t="shared" si="13"/>
        <v/>
      </c>
      <c r="X25" s="35" t="str">
        <f t="shared" si="13"/>
        <v/>
      </c>
      <c r="Y25" s="35" t="str">
        <f t="shared" si="13"/>
        <v/>
      </c>
      <c r="Z25" s="35" t="str">
        <f t="shared" si="13"/>
        <v/>
      </c>
      <c r="AA25" s="35" t="str">
        <f t="shared" si="13"/>
        <v/>
      </c>
      <c r="AB25" s="35" t="str">
        <f t="shared" si="13"/>
        <v/>
      </c>
      <c r="AC25" s="35" t="str">
        <f t="shared" si="13"/>
        <v/>
      </c>
      <c r="AD25" s="35" t="str">
        <f t="shared" si="13"/>
        <v/>
      </c>
      <c r="AE25" s="35" t="str">
        <f t="shared" si="13"/>
        <v/>
      </c>
      <c r="AF25" s="35" t="str">
        <f t="shared" si="13"/>
        <v/>
      </c>
      <c r="AG25" s="35" t="str">
        <f t="shared" si="13"/>
        <v/>
      </c>
      <c r="AH25" s="35" t="str">
        <f t="shared" si="13"/>
        <v/>
      </c>
      <c r="AI25" s="35" t="str">
        <f t="shared" si="13"/>
        <v/>
      </c>
      <c r="AJ25" s="35" t="str">
        <f t="shared" si="13"/>
        <v/>
      </c>
      <c r="AK25" s="35" t="str">
        <f t="shared" si="13"/>
        <v/>
      </c>
      <c r="AL25" s="35" t="str">
        <f t="shared" si="13"/>
        <v/>
      </c>
      <c r="AM25" s="35" t="str">
        <f t="shared" si="13"/>
        <v/>
      </c>
    </row>
    <row r="26" spans="1:39" x14ac:dyDescent="0.3">
      <c r="A26" t="str">
        <f t="shared" si="1"/>
        <v>HBS  2</v>
      </c>
      <c r="B26" s="3">
        <f t="shared" si="2"/>
        <v>23</v>
      </c>
      <c r="C26" s="3">
        <v>258</v>
      </c>
      <c r="D26" s="27" t="s">
        <v>1266</v>
      </c>
      <c r="E26" s="1" t="str">
        <f>+VLOOKUP($C26,MasterData!$B$4:$K$1003,2,"false")</f>
        <v>Ed</v>
      </c>
      <c r="F26" s="1" t="str">
        <f>+VLOOKUP($C26,MasterData!$B$4:$K$1003,3,"false")</f>
        <v>Cox</v>
      </c>
      <c r="G26" s="1" t="str">
        <f>+VLOOKUP($C26,MasterData!$B$4:$K$1003,4,"false")</f>
        <v>HBS</v>
      </c>
      <c r="H26" s="1" t="str">
        <f>+VLOOKUP($C26,MasterData!$B$4:$K$1003,5,"false")</f>
        <v>U17</v>
      </c>
      <c r="I26" s="3" t="str">
        <f>+VLOOKUP($C26,MasterData!$B$4:$K$1003,6,"false")</f>
        <v>M</v>
      </c>
      <c r="J26" s="31" t="str">
        <f t="shared" si="11"/>
        <v>2</v>
      </c>
      <c r="K26" s="1" t="str">
        <f t="shared" si="12"/>
        <v>HBS  2</v>
      </c>
      <c r="N26" s="35" t="str">
        <f t="shared" si="14"/>
        <v/>
      </c>
      <c r="O26" s="35" t="str">
        <f t="shared" si="13"/>
        <v/>
      </c>
      <c r="P26" s="35" t="str">
        <f t="shared" si="13"/>
        <v/>
      </c>
      <c r="Q26" s="35" t="str">
        <f t="shared" si="13"/>
        <v/>
      </c>
      <c r="R26" s="35" t="str">
        <f t="shared" si="13"/>
        <v/>
      </c>
      <c r="S26" s="35" t="str">
        <f t="shared" si="13"/>
        <v/>
      </c>
      <c r="T26" s="35" t="str">
        <f t="shared" si="13"/>
        <v/>
      </c>
      <c r="U26" s="35" t="str">
        <f t="shared" si="13"/>
        <v/>
      </c>
      <c r="V26" s="35" t="str">
        <f t="shared" si="13"/>
        <v/>
      </c>
      <c r="W26" s="35" t="str">
        <f t="shared" si="13"/>
        <v/>
      </c>
      <c r="X26" s="35" t="str">
        <f t="shared" si="13"/>
        <v/>
      </c>
      <c r="Y26" s="35" t="str">
        <f t="shared" si="13"/>
        <v/>
      </c>
      <c r="Z26" s="35" t="str">
        <f t="shared" si="13"/>
        <v/>
      </c>
      <c r="AA26" s="35" t="str">
        <f t="shared" si="13"/>
        <v/>
      </c>
      <c r="AB26" s="35" t="str">
        <f t="shared" si="13"/>
        <v/>
      </c>
      <c r="AC26" s="35" t="str">
        <f t="shared" si="13"/>
        <v/>
      </c>
      <c r="AD26" s="35" t="str">
        <f t="shared" si="13"/>
        <v/>
      </c>
      <c r="AE26" s="35" t="str">
        <f t="shared" si="13"/>
        <v/>
      </c>
      <c r="AF26" s="35" t="str">
        <f t="shared" si="13"/>
        <v/>
      </c>
      <c r="AG26" s="35" t="str">
        <f t="shared" si="13"/>
        <v/>
      </c>
      <c r="AH26" s="35" t="str">
        <f t="shared" si="13"/>
        <v/>
      </c>
      <c r="AI26" s="35" t="str">
        <f t="shared" si="13"/>
        <v/>
      </c>
      <c r="AJ26" s="35" t="str">
        <f t="shared" si="13"/>
        <v/>
      </c>
      <c r="AK26" s="35" t="str">
        <f t="shared" si="13"/>
        <v/>
      </c>
      <c r="AL26" s="35" t="str">
        <f t="shared" si="13"/>
        <v/>
      </c>
      <c r="AM26" s="35" t="str">
        <f t="shared" si="13"/>
        <v/>
      </c>
    </row>
    <row r="27" spans="1:39" x14ac:dyDescent="0.3">
      <c r="A27" t="str">
        <f t="shared" si="1"/>
        <v>LEW  4</v>
      </c>
      <c r="B27" s="3">
        <f t="shared" si="2"/>
        <v>24</v>
      </c>
      <c r="C27" s="3">
        <v>253</v>
      </c>
      <c r="D27" s="27" t="s">
        <v>421</v>
      </c>
      <c r="E27" s="1" t="str">
        <f>+VLOOKUP($C27,MasterData!$B$4:$K$1003,2,"false")</f>
        <v>Luke</v>
      </c>
      <c r="F27" s="1" t="str">
        <f>+VLOOKUP($C27,MasterData!$B$4:$K$1003,3,"false")</f>
        <v>Brooks</v>
      </c>
      <c r="G27" s="1" t="str">
        <f>+VLOOKUP($C27,MasterData!$B$4:$K$1003,4,"false")</f>
        <v>LEW</v>
      </c>
      <c r="H27" s="1" t="str">
        <f>+VLOOKUP($C27,MasterData!$B$4:$K$1003,5,"false")</f>
        <v>U17</v>
      </c>
      <c r="I27" s="3" t="str">
        <f>+VLOOKUP($C27,MasterData!$B$4:$K$1003,6,"false")</f>
        <v>M</v>
      </c>
      <c r="J27" s="31" t="str">
        <f t="shared" si="11"/>
        <v>4</v>
      </c>
      <c r="K27" s="1" t="str">
        <f t="shared" si="12"/>
        <v>LEW  4</v>
      </c>
      <c r="N27" s="35" t="str">
        <f t="shared" si="14"/>
        <v/>
      </c>
      <c r="O27" s="35" t="str">
        <f t="shared" si="13"/>
        <v/>
      </c>
      <c r="P27" s="35" t="str">
        <f t="shared" si="13"/>
        <v/>
      </c>
      <c r="Q27" s="35" t="str">
        <f t="shared" si="13"/>
        <v/>
      </c>
      <c r="R27" s="35" t="str">
        <f t="shared" si="13"/>
        <v/>
      </c>
      <c r="S27" s="35" t="str">
        <f t="shared" si="13"/>
        <v/>
      </c>
      <c r="T27" s="35" t="str">
        <f t="shared" si="13"/>
        <v/>
      </c>
      <c r="U27" s="35" t="str">
        <f t="shared" si="13"/>
        <v/>
      </c>
      <c r="V27" s="35" t="str">
        <f t="shared" si="13"/>
        <v/>
      </c>
      <c r="W27" s="35" t="str">
        <f t="shared" si="13"/>
        <v/>
      </c>
      <c r="X27" s="35" t="str">
        <f t="shared" si="13"/>
        <v/>
      </c>
      <c r="Y27" s="35" t="str">
        <f t="shared" si="13"/>
        <v/>
      </c>
      <c r="Z27" s="35" t="str">
        <f t="shared" si="13"/>
        <v/>
      </c>
      <c r="AA27" s="35" t="str">
        <f t="shared" si="13"/>
        <v/>
      </c>
      <c r="AB27" s="35" t="str">
        <f t="shared" si="13"/>
        <v/>
      </c>
      <c r="AC27" s="35" t="str">
        <f t="shared" si="13"/>
        <v/>
      </c>
      <c r="AD27" s="35" t="str">
        <f t="shared" si="13"/>
        <v/>
      </c>
      <c r="AE27" s="35" t="str">
        <f t="shared" si="13"/>
        <v/>
      </c>
      <c r="AF27" s="35" t="str">
        <f t="shared" si="13"/>
        <v/>
      </c>
      <c r="AG27" s="35" t="str">
        <f t="shared" si="13"/>
        <v/>
      </c>
      <c r="AH27" s="35" t="str">
        <f t="shared" si="13"/>
        <v/>
      </c>
      <c r="AI27" s="35" t="str">
        <f t="shared" si="13"/>
        <v/>
      </c>
      <c r="AJ27" s="35" t="str">
        <f t="shared" si="13"/>
        <v/>
      </c>
      <c r="AK27" s="35" t="str">
        <f t="shared" si="13"/>
        <v/>
      </c>
      <c r="AL27" s="35" t="str">
        <f t="shared" si="13"/>
        <v/>
      </c>
      <c r="AM27" s="35" t="str">
        <f t="shared" si="13"/>
        <v/>
      </c>
    </row>
    <row r="28" spans="1:39" x14ac:dyDescent="0.3">
      <c r="D28" s="27"/>
      <c r="E28" s="1"/>
      <c r="F28" s="1"/>
      <c r="G28" s="1" t="str">
        <f>+VLOOKUP($C28,MasterData!$B$4:$K$1003,4,"false")</f>
        <v/>
      </c>
      <c r="H28" s="1" t="str">
        <f>+VLOOKUP($C28,MasterData!$B$4:$K$1003,5,"false")</f>
        <v/>
      </c>
      <c r="I28" s="3">
        <f>+VLOOKUP($C28,MasterData!$B$4:$K$1003,6,"false")</f>
        <v>0</v>
      </c>
      <c r="J28" s="31" t="str">
        <f t="shared" si="11"/>
        <v>1</v>
      </c>
      <c r="K28" s="1" t="str">
        <f t="shared" si="12"/>
        <v xml:space="preserve">  1</v>
      </c>
      <c r="M28" s="12" t="s">
        <v>565</v>
      </c>
      <c r="N28" s="36">
        <f>IF(N24="",1000,SUM(N22:N24))</f>
        <v>1000</v>
      </c>
      <c r="O28" s="36">
        <f t="shared" ref="O28:AM28" si="15">IF(O24="",1000,SUM(O22:O24))</f>
        <v>1000</v>
      </c>
      <c r="P28" s="36">
        <f t="shared" si="15"/>
        <v>1000</v>
      </c>
      <c r="Q28" s="36">
        <f t="shared" si="15"/>
        <v>1000</v>
      </c>
      <c r="R28" s="36">
        <f t="shared" si="15"/>
        <v>1000</v>
      </c>
      <c r="S28" s="36">
        <f t="shared" si="15"/>
        <v>1000</v>
      </c>
      <c r="T28" s="36">
        <f t="shared" si="15"/>
        <v>1000</v>
      </c>
      <c r="U28" s="36">
        <f t="shared" si="15"/>
        <v>1000</v>
      </c>
      <c r="V28" s="36">
        <f t="shared" si="15"/>
        <v>1000</v>
      </c>
      <c r="W28" s="36">
        <f t="shared" si="15"/>
        <v>1000</v>
      </c>
      <c r="X28" s="36">
        <f t="shared" si="15"/>
        <v>1000</v>
      </c>
      <c r="Y28" s="36">
        <f t="shared" si="15"/>
        <v>1000</v>
      </c>
      <c r="Z28" s="36">
        <f t="shared" si="15"/>
        <v>1000</v>
      </c>
      <c r="AA28" s="36">
        <f t="shared" si="15"/>
        <v>1000</v>
      </c>
      <c r="AB28" s="36">
        <f t="shared" si="15"/>
        <v>1000</v>
      </c>
      <c r="AC28" s="36">
        <f t="shared" si="15"/>
        <v>1000</v>
      </c>
      <c r="AD28" s="36">
        <f t="shared" si="15"/>
        <v>1000</v>
      </c>
      <c r="AE28" s="36">
        <f t="shared" si="15"/>
        <v>1000</v>
      </c>
      <c r="AF28" s="36">
        <f t="shared" si="15"/>
        <v>1000</v>
      </c>
      <c r="AG28" s="36">
        <f t="shared" si="15"/>
        <v>1000</v>
      </c>
      <c r="AH28" s="36">
        <f t="shared" si="15"/>
        <v>1000</v>
      </c>
      <c r="AI28" s="36">
        <f t="shared" si="15"/>
        <v>1000</v>
      </c>
      <c r="AJ28" s="36">
        <f t="shared" si="15"/>
        <v>1000</v>
      </c>
      <c r="AK28" s="36">
        <f t="shared" si="15"/>
        <v>1000</v>
      </c>
      <c r="AL28" s="36">
        <f t="shared" si="15"/>
        <v>1000</v>
      </c>
      <c r="AM28" s="36">
        <f t="shared" si="15"/>
        <v>1000</v>
      </c>
    </row>
    <row r="29" spans="1:39" x14ac:dyDescent="0.3">
      <c r="D29" s="27"/>
      <c r="E29" s="1"/>
      <c r="F29" s="1"/>
      <c r="G29" s="1" t="str">
        <f>+VLOOKUP($C29,MasterData!$B$4:$K$1003,4,"false")</f>
        <v/>
      </c>
      <c r="H29" s="1" t="str">
        <f>+VLOOKUP($C29,MasterData!$B$4:$K$1003,5,"false")</f>
        <v/>
      </c>
      <c r="I29" s="3">
        <f>+VLOOKUP($C29,MasterData!$B$4:$K$1003,6,"false")</f>
        <v>0</v>
      </c>
      <c r="J29" s="31" t="str">
        <f t="shared" si="11"/>
        <v>1</v>
      </c>
      <c r="K29" s="1" t="str">
        <f t="shared" si="12"/>
        <v xml:space="preserve">  1</v>
      </c>
      <c r="M29" s="12" t="s">
        <v>212</v>
      </c>
      <c r="N29" s="37">
        <f>RANK(N28,($N$10:$AM$10,$N$19:$AM$19,$N$28:$AM$28, $N$37:$AM$37),1)</f>
        <v>6</v>
      </c>
      <c r="O29" s="37">
        <f>RANK(O28,($N$10:$AM$10,$N$19:$AM$19,$N$28:$AM$28, $N$37:$AM$37),1)</f>
        <v>6</v>
      </c>
      <c r="P29" s="37">
        <f>RANK(P28,($N$10:$AM$10,$N$19:$AM$19,$N$28:$AM$28, $N$37:$AM$37),1)</f>
        <v>6</v>
      </c>
      <c r="Q29" s="37">
        <f>RANK(Q28,($N$10:$AM$10,$N$19:$AM$19,$N$28:$AM$28, $N$37:$AM$37),1)</f>
        <v>6</v>
      </c>
      <c r="R29" s="37">
        <f>RANK(R28,($N$10:$AM$10,$N$19:$AM$19,$N$28:$AM$28, $N$37:$AM$37),1)</f>
        <v>6</v>
      </c>
      <c r="S29" s="37">
        <f>RANK(S28,($N$10:$AM$10,$N$19:$AM$19,$N$28:$AM$28, $N$37:$AM$37),1)</f>
        <v>6</v>
      </c>
      <c r="T29" s="37">
        <f>RANK(T28,($N$10:$AM$10,$N$19:$AM$19,$N$28:$AM$28, $N$37:$AM$37),1)</f>
        <v>6</v>
      </c>
      <c r="U29" s="37">
        <f>RANK(U28,($N$10:$AM$10,$N$19:$AM$19,$N$28:$AM$28, $N$37:$AM$37),1)</f>
        <v>6</v>
      </c>
      <c r="V29" s="37">
        <f>RANK(V28,($N$10:$AM$10,$N$19:$AM$19,$N$28:$AM$28, $N$37:$AM$37),1)</f>
        <v>6</v>
      </c>
      <c r="W29" s="37">
        <f>RANK(W28,($N$10:$AM$10,$N$19:$AM$19,$N$28:$AM$28, $N$37:$AM$37),1)</f>
        <v>6</v>
      </c>
      <c r="X29" s="37">
        <f>RANK(X28,($N$10:$AM$10,$N$19:$AM$19,$N$28:$AM$28, $N$37:$AM$37),1)</f>
        <v>6</v>
      </c>
      <c r="Y29" s="37">
        <f>RANK(Y28,($N$10:$AM$10,$N$19:$AM$19,$N$28:$AM$28, $N$37:$AM$37),1)</f>
        <v>6</v>
      </c>
      <c r="Z29" s="37">
        <f>RANK(Z28,($N$10:$AM$10,$N$19:$AM$19,$N$28:$AM$28, $N$37:$AM$37),1)</f>
        <v>6</v>
      </c>
      <c r="AA29" s="37">
        <f>RANK(AA28,($N$10:$AM$10,$N$19:$AM$19,$N$28:$AM$28, $N$37:$AM$37),1)</f>
        <v>6</v>
      </c>
      <c r="AB29" s="37">
        <f>RANK(AB28,($N$10:$AM$10,$N$19:$AM$19,$N$28:$AM$28, $N$37:$AM$37),1)</f>
        <v>6</v>
      </c>
      <c r="AC29" s="37">
        <f>RANK(AC28,($N$10:$AM$10,$N$19:$AM$19,$N$28:$AM$28, $N$37:$AM$37),1)</f>
        <v>6</v>
      </c>
      <c r="AD29" s="37">
        <f>RANK(AD28,($N$10:$AM$10,$N$19:$AM$19,$N$28:$AM$28, $N$37:$AM$37),1)</f>
        <v>6</v>
      </c>
      <c r="AE29" s="37">
        <f>RANK(AE28,($N$10:$AM$10,$N$19:$AM$19,$N$28:$AM$28, $N$37:$AM$37),1)</f>
        <v>6</v>
      </c>
      <c r="AF29" s="37">
        <f>RANK(AF28,($N$10:$AM$10,$N$19:$AM$19,$N$28:$AM$28, $N$37:$AM$37),1)</f>
        <v>6</v>
      </c>
      <c r="AG29" s="37">
        <f>RANK(AG28,($N$10:$AM$10,$N$19:$AM$19,$N$28:$AM$28, $N$37:$AM$37),1)</f>
        <v>6</v>
      </c>
      <c r="AH29" s="37">
        <f>RANK(AH28,($N$10:$AM$10,$N$19:$AM$19,$N$28:$AM$28, $N$37:$AM$37),1)</f>
        <v>6</v>
      </c>
      <c r="AI29" s="37">
        <f>RANK(AI28,($N$10:$AM$10,$N$19:$AM$19,$N$28:$AM$28, $N$37:$AM$37),1)</f>
        <v>6</v>
      </c>
      <c r="AJ29" s="37">
        <f>RANK(AJ28,($N$10:$AM$10,$N$19:$AM$19,$N$28:$AM$28, $N$37:$AM$37),1)</f>
        <v>6</v>
      </c>
      <c r="AK29" s="37">
        <f>RANK(AK28,($N$10:$AM$10,$N$19:$AM$19,$N$28:$AM$28, $N$37:$AM$37),1)</f>
        <v>6</v>
      </c>
      <c r="AL29" s="37">
        <f>RANK(AL28,($N$10:$AM$10,$N$19:$AM$19,$N$28:$AM$28, $N$37:$AM$37),1)</f>
        <v>6</v>
      </c>
      <c r="AM29" s="37">
        <f>RANK(AM28,($N$10:$AM$10,$N$19:$AM$19,$N$28:$AM$28, $N$37:$AM$37),1)</f>
        <v>6</v>
      </c>
    </row>
    <row r="30" spans="1:39" x14ac:dyDescent="0.3">
      <c r="D30" s="27"/>
      <c r="E30" s="1"/>
      <c r="F30" s="1"/>
      <c r="G30" s="1" t="str">
        <f>+VLOOKUP($C30,MasterData!$B$4:$K$1003,4,"false")</f>
        <v/>
      </c>
      <c r="H30" s="1" t="str">
        <f>+VLOOKUP($C30,MasterData!$B$4:$K$1003,5,"false")</f>
        <v/>
      </c>
      <c r="I30" s="3">
        <f>+VLOOKUP($C30,MasterData!$B$4:$K$1003,6,"false")</f>
        <v>0</v>
      </c>
      <c r="J30" s="31" t="str">
        <f t="shared" si="11"/>
        <v>1</v>
      </c>
      <c r="K30" s="1" t="str">
        <f t="shared" si="12"/>
        <v xml:space="preserve">  1</v>
      </c>
    </row>
    <row r="31" spans="1:39" x14ac:dyDescent="0.3">
      <c r="D31" s="27"/>
      <c r="E31" s="1"/>
      <c r="F31" s="1"/>
      <c r="G31" s="1" t="str">
        <f>+VLOOKUP($C31,MasterData!$B$4:$K$1003,4,"false")</f>
        <v/>
      </c>
      <c r="H31" s="1" t="str">
        <f>+VLOOKUP($C31,MasterData!$B$4:$K$1003,5,"false")</f>
        <v/>
      </c>
      <c r="I31" s="3">
        <f>+VLOOKUP($C31,MasterData!$B$4:$K$1003,6,"false")</f>
        <v>0</v>
      </c>
      <c r="J31" s="31" t="str">
        <f t="shared" ref="J31:J32" si="16">TEXT(SUMPRODUCT(--(G31=$G$4:$G$598),--(B31&gt;$B$4:$B$598))+1,0)</f>
        <v>1</v>
      </c>
      <c r="K31" s="1" t="str">
        <f t="shared" ref="K31:K32" si="17">+G31&amp;"  "&amp;J31</f>
        <v xml:space="preserve">  1</v>
      </c>
      <c r="M31">
        <v>10</v>
      </c>
      <c r="N31" s="35" t="str">
        <f>+IF(ISNA(VLOOKUP(N$3&amp;"  "&amp;$M31,$A$3:$I$110,2,0)),"",VLOOKUP(N$3&amp;"  "&amp;$M31,$A$3:$I$110,2,0))</f>
        <v/>
      </c>
      <c r="O31" s="35" t="str">
        <f t="shared" ref="O31:AD36" si="18">+IF(ISNA(VLOOKUP(O$3&amp;"  "&amp;$M31,$A$3:$I$110,2,0)),"",VLOOKUP(O$3&amp;"  "&amp;$M31,$A$3:$I$110,2,0))</f>
        <v/>
      </c>
      <c r="P31" s="35" t="str">
        <f t="shared" si="18"/>
        <v/>
      </c>
      <c r="Q31" s="35" t="str">
        <f t="shared" si="18"/>
        <v/>
      </c>
      <c r="R31" s="35" t="str">
        <f t="shared" si="18"/>
        <v/>
      </c>
      <c r="S31" s="35" t="str">
        <f t="shared" si="18"/>
        <v/>
      </c>
      <c r="T31" s="35" t="str">
        <f t="shared" si="18"/>
        <v/>
      </c>
      <c r="U31" s="35" t="str">
        <f t="shared" si="18"/>
        <v/>
      </c>
      <c r="V31" s="35" t="str">
        <f t="shared" si="18"/>
        <v/>
      </c>
      <c r="W31" s="35" t="str">
        <f t="shared" si="18"/>
        <v/>
      </c>
      <c r="X31" s="35" t="str">
        <f t="shared" si="18"/>
        <v/>
      </c>
      <c r="Y31" s="35" t="str">
        <f t="shared" si="18"/>
        <v/>
      </c>
      <c r="Z31" s="35" t="str">
        <f t="shared" si="18"/>
        <v/>
      </c>
      <c r="AA31" s="35" t="str">
        <f t="shared" si="18"/>
        <v/>
      </c>
      <c r="AB31" s="35" t="str">
        <f t="shared" si="18"/>
        <v/>
      </c>
      <c r="AC31" s="35" t="str">
        <f t="shared" si="18"/>
        <v/>
      </c>
      <c r="AD31" s="35" t="str">
        <f t="shared" si="18"/>
        <v/>
      </c>
      <c r="AE31" s="35" t="str">
        <f t="shared" ref="AE31:AM36" si="19">+IF(ISNA(VLOOKUP(AE$3&amp;"  "&amp;$M31,$A$3:$I$110,2,0)),"",VLOOKUP(AE$3&amp;"  "&amp;$M31,$A$3:$I$110,2,0))</f>
        <v/>
      </c>
      <c r="AF31" s="35" t="str">
        <f t="shared" si="19"/>
        <v/>
      </c>
      <c r="AG31" s="35" t="str">
        <f t="shared" si="19"/>
        <v/>
      </c>
      <c r="AH31" s="35" t="str">
        <f t="shared" si="19"/>
        <v/>
      </c>
      <c r="AI31" s="35" t="str">
        <f t="shared" si="19"/>
        <v/>
      </c>
      <c r="AJ31" s="35" t="str">
        <f t="shared" si="19"/>
        <v/>
      </c>
      <c r="AK31" s="35" t="str">
        <f t="shared" si="19"/>
        <v/>
      </c>
      <c r="AL31" s="35" t="str">
        <f t="shared" si="19"/>
        <v/>
      </c>
      <c r="AM31" s="35" t="str">
        <f t="shared" si="19"/>
        <v/>
      </c>
    </row>
    <row r="32" spans="1:39" x14ac:dyDescent="0.3">
      <c r="D32" s="27"/>
      <c r="E32" s="1"/>
      <c r="F32" s="1"/>
      <c r="G32" s="1" t="str">
        <f>+VLOOKUP($C32,MasterData!$B$4:$K$1003,4,"false")</f>
        <v/>
      </c>
      <c r="H32" s="1" t="str">
        <f>+VLOOKUP($C32,MasterData!$B$4:$K$1003,5,"false")</f>
        <v/>
      </c>
      <c r="I32" s="3">
        <f>+VLOOKUP($C32,MasterData!$B$4:$K$1003,6,"false")</f>
        <v>0</v>
      </c>
      <c r="J32" s="31" t="str">
        <f t="shared" si="16"/>
        <v>1</v>
      </c>
      <c r="K32" s="1" t="str">
        <f t="shared" si="17"/>
        <v xml:space="preserve">  1</v>
      </c>
      <c r="M32">
        <v>11</v>
      </c>
      <c r="N32" s="35" t="str">
        <f t="shared" ref="N32:N36" si="20">+IF(ISNA(VLOOKUP(N$3&amp;"  "&amp;$M32,$A$3:$I$110,2,0)),"",VLOOKUP(N$3&amp;"  "&amp;$M32,$A$3:$I$110,2,0))</f>
        <v/>
      </c>
      <c r="O32" s="35" t="str">
        <f t="shared" si="18"/>
        <v/>
      </c>
      <c r="P32" s="35" t="str">
        <f t="shared" si="18"/>
        <v/>
      </c>
      <c r="Q32" s="35" t="str">
        <f t="shared" si="18"/>
        <v/>
      </c>
      <c r="R32" s="35" t="str">
        <f t="shared" si="18"/>
        <v/>
      </c>
      <c r="S32" s="35" t="str">
        <f t="shared" si="18"/>
        <v/>
      </c>
      <c r="T32" s="35" t="str">
        <f t="shared" si="18"/>
        <v/>
      </c>
      <c r="U32" s="35" t="str">
        <f t="shared" si="18"/>
        <v/>
      </c>
      <c r="V32" s="35" t="str">
        <f t="shared" si="18"/>
        <v/>
      </c>
      <c r="W32" s="35" t="str">
        <f t="shared" si="18"/>
        <v/>
      </c>
      <c r="X32" s="35" t="str">
        <f t="shared" si="18"/>
        <v/>
      </c>
      <c r="Y32" s="35" t="str">
        <f t="shared" si="18"/>
        <v/>
      </c>
      <c r="Z32" s="35" t="str">
        <f t="shared" si="18"/>
        <v/>
      </c>
      <c r="AA32" s="35" t="str">
        <f t="shared" si="18"/>
        <v/>
      </c>
      <c r="AB32" s="35" t="str">
        <f t="shared" si="18"/>
        <v/>
      </c>
      <c r="AC32" s="35" t="str">
        <f t="shared" si="18"/>
        <v/>
      </c>
      <c r="AD32" s="35" t="str">
        <f t="shared" si="18"/>
        <v/>
      </c>
      <c r="AE32" s="35" t="str">
        <f t="shared" si="19"/>
        <v/>
      </c>
      <c r="AF32" s="35" t="str">
        <f t="shared" si="19"/>
        <v/>
      </c>
      <c r="AG32" s="35" t="str">
        <f t="shared" si="19"/>
        <v/>
      </c>
      <c r="AH32" s="35" t="str">
        <f t="shared" si="19"/>
        <v/>
      </c>
      <c r="AI32" s="35" t="str">
        <f t="shared" si="19"/>
        <v/>
      </c>
      <c r="AJ32" s="35" t="str">
        <f t="shared" si="19"/>
        <v/>
      </c>
      <c r="AK32" s="35" t="str">
        <f t="shared" si="19"/>
        <v/>
      </c>
      <c r="AL32" s="35" t="str">
        <f t="shared" si="19"/>
        <v/>
      </c>
      <c r="AM32" s="35" t="str">
        <f t="shared" si="19"/>
        <v/>
      </c>
    </row>
    <row r="33" spans="3:39" x14ac:dyDescent="0.3">
      <c r="D33" s="4"/>
      <c r="E33" s="1"/>
      <c r="F33" s="1"/>
      <c r="G33" s="1"/>
      <c r="H33" s="1"/>
      <c r="I33" s="3"/>
      <c r="M33">
        <v>12</v>
      </c>
      <c r="N33" s="35" t="str">
        <f t="shared" si="20"/>
        <v/>
      </c>
      <c r="O33" s="35" t="str">
        <f t="shared" si="18"/>
        <v/>
      </c>
      <c r="P33" s="35" t="str">
        <f t="shared" si="18"/>
        <v/>
      </c>
      <c r="Q33" s="35" t="str">
        <f t="shared" si="18"/>
        <v/>
      </c>
      <c r="R33" s="35" t="str">
        <f t="shared" si="18"/>
        <v/>
      </c>
      <c r="S33" s="35" t="str">
        <f t="shared" si="18"/>
        <v/>
      </c>
      <c r="T33" s="35" t="str">
        <f t="shared" si="18"/>
        <v/>
      </c>
      <c r="U33" s="35" t="str">
        <f t="shared" si="18"/>
        <v/>
      </c>
      <c r="V33" s="35" t="str">
        <f t="shared" si="18"/>
        <v/>
      </c>
      <c r="W33" s="35" t="str">
        <f t="shared" si="18"/>
        <v/>
      </c>
      <c r="X33" s="35" t="str">
        <f t="shared" si="18"/>
        <v/>
      </c>
      <c r="Y33" s="35" t="str">
        <f t="shared" si="18"/>
        <v/>
      </c>
      <c r="Z33" s="35" t="str">
        <f t="shared" si="18"/>
        <v/>
      </c>
      <c r="AA33" s="35" t="str">
        <f t="shared" si="18"/>
        <v/>
      </c>
      <c r="AB33" s="35" t="str">
        <f t="shared" si="18"/>
        <v/>
      </c>
      <c r="AC33" s="35" t="str">
        <f t="shared" si="18"/>
        <v/>
      </c>
      <c r="AD33" s="35" t="str">
        <f t="shared" si="18"/>
        <v/>
      </c>
      <c r="AE33" s="35" t="str">
        <f t="shared" si="19"/>
        <v/>
      </c>
      <c r="AF33" s="35" t="str">
        <f t="shared" si="19"/>
        <v/>
      </c>
      <c r="AG33" s="35" t="str">
        <f t="shared" si="19"/>
        <v/>
      </c>
      <c r="AH33" s="35" t="str">
        <f t="shared" si="19"/>
        <v/>
      </c>
      <c r="AI33" s="35" t="str">
        <f t="shared" si="19"/>
        <v/>
      </c>
      <c r="AJ33" s="35" t="str">
        <f t="shared" si="19"/>
        <v/>
      </c>
      <c r="AK33" s="35" t="str">
        <f t="shared" si="19"/>
        <v/>
      </c>
      <c r="AL33" s="35" t="str">
        <f t="shared" si="19"/>
        <v/>
      </c>
      <c r="AM33" s="35" t="str">
        <f t="shared" si="19"/>
        <v/>
      </c>
    </row>
    <row r="34" spans="3:39" x14ac:dyDescent="0.3">
      <c r="D34" s="4"/>
      <c r="E34" s="1"/>
      <c r="F34" s="1"/>
      <c r="G34" s="1"/>
      <c r="H34" s="1"/>
      <c r="I34" s="3"/>
      <c r="N34" s="35" t="str">
        <f t="shared" si="20"/>
        <v/>
      </c>
      <c r="O34" s="35" t="str">
        <f t="shared" si="18"/>
        <v/>
      </c>
      <c r="P34" s="35" t="str">
        <f t="shared" si="18"/>
        <v/>
      </c>
      <c r="Q34" s="35" t="str">
        <f t="shared" si="18"/>
        <v/>
      </c>
      <c r="R34" s="35" t="str">
        <f t="shared" si="18"/>
        <v/>
      </c>
      <c r="S34" s="35" t="str">
        <f t="shared" si="18"/>
        <v/>
      </c>
      <c r="T34" s="35" t="str">
        <f t="shared" si="18"/>
        <v/>
      </c>
      <c r="U34" s="35" t="str">
        <f t="shared" si="18"/>
        <v/>
      </c>
      <c r="V34" s="35" t="str">
        <f t="shared" si="18"/>
        <v/>
      </c>
      <c r="W34" s="35" t="str">
        <f t="shared" si="18"/>
        <v/>
      </c>
      <c r="X34" s="35" t="str">
        <f t="shared" si="18"/>
        <v/>
      </c>
      <c r="Y34" s="35" t="str">
        <f t="shared" si="18"/>
        <v/>
      </c>
      <c r="Z34" s="35" t="str">
        <f t="shared" si="18"/>
        <v/>
      </c>
      <c r="AA34" s="35" t="str">
        <f t="shared" si="18"/>
        <v/>
      </c>
      <c r="AB34" s="35" t="str">
        <f t="shared" si="18"/>
        <v/>
      </c>
      <c r="AC34" s="35" t="str">
        <f t="shared" si="18"/>
        <v/>
      </c>
      <c r="AD34" s="35" t="str">
        <f t="shared" si="18"/>
        <v/>
      </c>
      <c r="AE34" s="35" t="str">
        <f t="shared" si="19"/>
        <v/>
      </c>
      <c r="AF34" s="35" t="str">
        <f t="shared" si="19"/>
        <v/>
      </c>
      <c r="AG34" s="35" t="str">
        <f t="shared" si="19"/>
        <v/>
      </c>
      <c r="AH34" s="35" t="str">
        <f t="shared" si="19"/>
        <v/>
      </c>
      <c r="AI34" s="35" t="str">
        <f t="shared" si="19"/>
        <v/>
      </c>
      <c r="AJ34" s="35" t="str">
        <f t="shared" si="19"/>
        <v/>
      </c>
      <c r="AK34" s="35" t="str">
        <f t="shared" si="19"/>
        <v/>
      </c>
      <c r="AL34" s="35" t="str">
        <f t="shared" si="19"/>
        <v/>
      </c>
      <c r="AM34" s="35" t="str">
        <f t="shared" si="19"/>
        <v/>
      </c>
    </row>
    <row r="35" spans="3:39" x14ac:dyDescent="0.3">
      <c r="D35" s="4"/>
      <c r="E35" s="1"/>
      <c r="F35" s="1"/>
      <c r="G35" s="1"/>
      <c r="H35" s="1"/>
      <c r="I35" s="3"/>
      <c r="N35" s="35" t="str">
        <f t="shared" si="20"/>
        <v/>
      </c>
      <c r="O35" s="35" t="str">
        <f t="shared" si="18"/>
        <v/>
      </c>
      <c r="P35" s="35" t="str">
        <f t="shared" si="18"/>
        <v/>
      </c>
      <c r="Q35" s="35" t="str">
        <f t="shared" si="18"/>
        <v/>
      </c>
      <c r="R35" s="35" t="str">
        <f t="shared" si="18"/>
        <v/>
      </c>
      <c r="S35" s="35" t="str">
        <f t="shared" si="18"/>
        <v/>
      </c>
      <c r="T35" s="35" t="str">
        <f t="shared" si="18"/>
        <v/>
      </c>
      <c r="U35" s="35" t="str">
        <f t="shared" si="18"/>
        <v/>
      </c>
      <c r="V35" s="35" t="str">
        <f t="shared" si="18"/>
        <v/>
      </c>
      <c r="W35" s="35" t="str">
        <f t="shared" si="18"/>
        <v/>
      </c>
      <c r="X35" s="35" t="str">
        <f t="shared" si="18"/>
        <v/>
      </c>
      <c r="Y35" s="35" t="str">
        <f t="shared" si="18"/>
        <v/>
      </c>
      <c r="Z35" s="35" t="str">
        <f t="shared" si="18"/>
        <v/>
      </c>
      <c r="AA35" s="35" t="str">
        <f t="shared" si="18"/>
        <v/>
      </c>
      <c r="AB35" s="35" t="str">
        <f t="shared" si="18"/>
        <v/>
      </c>
      <c r="AC35" s="35" t="str">
        <f t="shared" si="18"/>
        <v/>
      </c>
      <c r="AD35" s="35" t="str">
        <f t="shared" si="18"/>
        <v/>
      </c>
      <c r="AE35" s="35" t="str">
        <f t="shared" si="19"/>
        <v/>
      </c>
      <c r="AF35" s="35" t="str">
        <f t="shared" si="19"/>
        <v/>
      </c>
      <c r="AG35" s="35" t="str">
        <f t="shared" si="19"/>
        <v/>
      </c>
      <c r="AH35" s="35" t="str">
        <f t="shared" si="19"/>
        <v/>
      </c>
      <c r="AI35" s="35" t="str">
        <f t="shared" si="19"/>
        <v/>
      </c>
      <c r="AJ35" s="35" t="str">
        <f t="shared" si="19"/>
        <v/>
      </c>
      <c r="AK35" s="35" t="str">
        <f t="shared" si="19"/>
        <v/>
      </c>
      <c r="AL35" s="35" t="str">
        <f t="shared" si="19"/>
        <v/>
      </c>
      <c r="AM35" s="35" t="str">
        <f t="shared" si="19"/>
        <v/>
      </c>
    </row>
    <row r="36" spans="3:39" x14ac:dyDescent="0.3">
      <c r="C36" s="3" t="s">
        <v>214</v>
      </c>
      <c r="D36" t="s">
        <v>200</v>
      </c>
      <c r="E36" s="1"/>
      <c r="F36" s="1"/>
      <c r="G36" s="1"/>
      <c r="H36" s="1"/>
      <c r="I36" s="3"/>
      <c r="N36" s="35" t="str">
        <f t="shared" si="20"/>
        <v/>
      </c>
      <c r="O36" s="35" t="str">
        <f t="shared" si="18"/>
        <v/>
      </c>
      <c r="P36" s="35" t="str">
        <f t="shared" si="18"/>
        <v/>
      </c>
      <c r="Q36" s="35" t="str">
        <f t="shared" si="18"/>
        <v/>
      </c>
      <c r="R36" s="35" t="str">
        <f t="shared" si="18"/>
        <v/>
      </c>
      <c r="S36" s="35" t="str">
        <f t="shared" si="18"/>
        <v/>
      </c>
      <c r="T36" s="35" t="str">
        <f t="shared" si="18"/>
        <v/>
      </c>
      <c r="U36" s="35" t="str">
        <f t="shared" si="18"/>
        <v/>
      </c>
      <c r="V36" s="35" t="str">
        <f t="shared" si="18"/>
        <v/>
      </c>
      <c r="W36" s="35" t="str">
        <f t="shared" si="18"/>
        <v/>
      </c>
      <c r="X36" s="35" t="str">
        <f t="shared" si="18"/>
        <v/>
      </c>
      <c r="Y36" s="35" t="str">
        <f t="shared" si="18"/>
        <v/>
      </c>
      <c r="Z36" s="35" t="str">
        <f t="shared" si="18"/>
        <v/>
      </c>
      <c r="AA36" s="35" t="str">
        <f t="shared" si="18"/>
        <v/>
      </c>
      <c r="AB36" s="35" t="str">
        <f t="shared" si="18"/>
        <v/>
      </c>
      <c r="AC36" s="35" t="str">
        <f t="shared" si="18"/>
        <v/>
      </c>
      <c r="AD36" s="35" t="str">
        <f t="shared" si="18"/>
        <v/>
      </c>
      <c r="AE36" s="35" t="str">
        <f t="shared" si="19"/>
        <v/>
      </c>
      <c r="AF36" s="35" t="str">
        <f t="shared" si="19"/>
        <v/>
      </c>
      <c r="AG36" s="35" t="str">
        <f t="shared" si="19"/>
        <v/>
      </c>
      <c r="AH36" s="35" t="str">
        <f t="shared" si="19"/>
        <v/>
      </c>
      <c r="AI36" s="35" t="str">
        <f t="shared" si="19"/>
        <v/>
      </c>
      <c r="AJ36" s="35" t="str">
        <f t="shared" si="19"/>
        <v/>
      </c>
      <c r="AK36" s="35" t="str">
        <f t="shared" si="19"/>
        <v/>
      </c>
      <c r="AL36" s="35" t="str">
        <f t="shared" si="19"/>
        <v/>
      </c>
      <c r="AM36" s="35" t="str">
        <f t="shared" si="19"/>
        <v/>
      </c>
    </row>
    <row r="37" spans="3:39" x14ac:dyDescent="0.3">
      <c r="D37" s="4"/>
      <c r="E37" s="1"/>
      <c r="F37" s="1"/>
      <c r="G37" s="1"/>
      <c r="H37" s="1"/>
      <c r="I37" s="3"/>
      <c r="M37" s="12" t="s">
        <v>565</v>
      </c>
      <c r="N37" s="36">
        <f>IF(N33="",1000,SUM(N31:N33))</f>
        <v>1000</v>
      </c>
      <c r="O37" s="36">
        <f t="shared" ref="O37:AM37" si="21">IF(O33="",1000,SUM(O31:O33))</f>
        <v>1000</v>
      </c>
      <c r="P37" s="36">
        <f t="shared" si="21"/>
        <v>1000</v>
      </c>
      <c r="Q37" s="36">
        <f t="shared" si="21"/>
        <v>1000</v>
      </c>
      <c r="R37" s="36">
        <f t="shared" si="21"/>
        <v>1000</v>
      </c>
      <c r="S37" s="36">
        <f t="shared" si="21"/>
        <v>1000</v>
      </c>
      <c r="T37" s="36">
        <f t="shared" si="21"/>
        <v>1000</v>
      </c>
      <c r="U37" s="36">
        <f t="shared" si="21"/>
        <v>1000</v>
      </c>
      <c r="V37" s="36">
        <f t="shared" si="21"/>
        <v>1000</v>
      </c>
      <c r="W37" s="36">
        <f t="shared" si="21"/>
        <v>1000</v>
      </c>
      <c r="X37" s="36">
        <f t="shared" si="21"/>
        <v>1000</v>
      </c>
      <c r="Y37" s="36">
        <f t="shared" si="21"/>
        <v>1000</v>
      </c>
      <c r="Z37" s="36">
        <f t="shared" si="21"/>
        <v>1000</v>
      </c>
      <c r="AA37" s="36">
        <f t="shared" si="21"/>
        <v>1000</v>
      </c>
      <c r="AB37" s="36">
        <f t="shared" si="21"/>
        <v>1000</v>
      </c>
      <c r="AC37" s="36">
        <f t="shared" si="21"/>
        <v>1000</v>
      </c>
      <c r="AD37" s="36">
        <f t="shared" si="21"/>
        <v>1000</v>
      </c>
      <c r="AE37" s="36">
        <f t="shared" si="21"/>
        <v>1000</v>
      </c>
      <c r="AF37" s="36">
        <f t="shared" si="21"/>
        <v>1000</v>
      </c>
      <c r="AG37" s="36">
        <f t="shared" si="21"/>
        <v>1000</v>
      </c>
      <c r="AH37" s="36">
        <f t="shared" si="21"/>
        <v>1000</v>
      </c>
      <c r="AI37" s="36">
        <f t="shared" si="21"/>
        <v>1000</v>
      </c>
      <c r="AJ37" s="36">
        <f t="shared" si="21"/>
        <v>1000</v>
      </c>
      <c r="AK37" s="36">
        <f t="shared" si="21"/>
        <v>1000</v>
      </c>
      <c r="AL37" s="36">
        <f t="shared" si="21"/>
        <v>1000</v>
      </c>
      <c r="AM37" s="36">
        <f t="shared" si="21"/>
        <v>1000</v>
      </c>
    </row>
    <row r="38" spans="3:39" x14ac:dyDescent="0.3">
      <c r="D38" s="4"/>
      <c r="E38" s="1"/>
      <c r="F38" s="1"/>
      <c r="G38" s="1"/>
      <c r="H38" s="1"/>
      <c r="I38" s="3"/>
      <c r="M38" s="12" t="s">
        <v>212</v>
      </c>
      <c r="N38" s="37">
        <f>RANK(N37,($N$10:$AM$10,$N$19:$AM$19,$N$28:$AM$28, $N$37:$AM$37),1)</f>
        <v>6</v>
      </c>
      <c r="O38" s="37">
        <f>RANK(O37,($N$10:$AM$10,$N$19:$AM$19,$N$28:$AM$28, $N$37:$AM$37),1)</f>
        <v>6</v>
      </c>
      <c r="P38" s="37">
        <f>RANK(P37,($N$10:$AM$10,$N$19:$AM$19,$N$28:$AM$28, $N$37:$AM$37),1)</f>
        <v>6</v>
      </c>
      <c r="Q38" s="37">
        <f>RANK(Q37,($N$10:$AM$10,$N$19:$AM$19,$N$28:$AM$28, $N$37:$AM$37),1)</f>
        <v>6</v>
      </c>
      <c r="R38" s="37">
        <f>RANK(R37,($N$10:$AM$10,$N$19:$AM$19,$N$28:$AM$28, $N$37:$AM$37),1)</f>
        <v>6</v>
      </c>
      <c r="S38" s="37">
        <f>RANK(S37,($N$10:$AM$10,$N$19:$AM$19,$N$28:$AM$28, $N$37:$AM$37),1)</f>
        <v>6</v>
      </c>
      <c r="T38" s="37">
        <f>RANK(T37,($N$10:$AM$10,$N$19:$AM$19,$N$28:$AM$28, $N$37:$AM$37),1)</f>
        <v>6</v>
      </c>
      <c r="U38" s="37">
        <f>RANK(U37,($N$10:$AM$10,$N$19:$AM$19,$N$28:$AM$28, $N$37:$AM$37),1)</f>
        <v>6</v>
      </c>
      <c r="V38" s="37">
        <f>RANK(V37,($N$10:$AM$10,$N$19:$AM$19,$N$28:$AM$28, $N$37:$AM$37),1)</f>
        <v>6</v>
      </c>
      <c r="W38" s="37">
        <f>RANK(W37,($N$10:$AM$10,$N$19:$AM$19,$N$28:$AM$28, $N$37:$AM$37),1)</f>
        <v>6</v>
      </c>
      <c r="X38" s="37">
        <f>RANK(X37,($N$10:$AM$10,$N$19:$AM$19,$N$28:$AM$28, $N$37:$AM$37),1)</f>
        <v>6</v>
      </c>
      <c r="Y38" s="37">
        <f>RANK(Y37,($N$10:$AM$10,$N$19:$AM$19,$N$28:$AM$28, $N$37:$AM$37),1)</f>
        <v>6</v>
      </c>
      <c r="Z38" s="37">
        <f>RANK(Z37,($N$10:$AM$10,$N$19:$AM$19,$N$28:$AM$28, $N$37:$AM$37),1)</f>
        <v>6</v>
      </c>
      <c r="AA38" s="37">
        <f>RANK(AA37,($N$10:$AM$10,$N$19:$AM$19,$N$28:$AM$28, $N$37:$AM$37),1)</f>
        <v>6</v>
      </c>
      <c r="AB38" s="37">
        <f>RANK(AB37,($N$10:$AM$10,$N$19:$AM$19,$N$28:$AM$28, $N$37:$AM$37),1)</f>
        <v>6</v>
      </c>
      <c r="AC38" s="37">
        <f>RANK(AC37,($N$10:$AM$10,$N$19:$AM$19,$N$28:$AM$28, $N$37:$AM$37),1)</f>
        <v>6</v>
      </c>
      <c r="AD38" s="37">
        <f>RANK(AD37,($N$10:$AM$10,$N$19:$AM$19,$N$28:$AM$28, $N$37:$AM$37),1)</f>
        <v>6</v>
      </c>
      <c r="AE38" s="37">
        <f>RANK(AE37,($N$10:$AM$10,$N$19:$AM$19,$N$28:$AM$28, $N$37:$AM$37),1)</f>
        <v>6</v>
      </c>
      <c r="AF38" s="37">
        <f>RANK(AF37,($N$10:$AM$10,$N$19:$AM$19,$N$28:$AM$28, $N$37:$AM$37),1)</f>
        <v>6</v>
      </c>
      <c r="AG38" s="37">
        <f>RANK(AG37,($N$10:$AM$10,$N$19:$AM$19,$N$28:$AM$28, $N$37:$AM$37),1)</f>
        <v>6</v>
      </c>
      <c r="AH38" s="37">
        <f>RANK(AH37,($N$10:$AM$10,$N$19:$AM$19,$N$28:$AM$28, $N$37:$AM$37),1)</f>
        <v>6</v>
      </c>
      <c r="AI38" s="37">
        <f>RANK(AI37,($N$10:$AM$10,$N$19:$AM$19,$N$28:$AM$28, $N$37:$AM$37),1)</f>
        <v>6</v>
      </c>
      <c r="AJ38" s="37">
        <f>RANK(AJ37,($N$10:$AM$10,$N$19:$AM$19,$N$28:$AM$28, $N$37:$AM$37),1)</f>
        <v>6</v>
      </c>
      <c r="AK38" s="37">
        <f>RANK(AK37,($N$10:$AM$10,$N$19:$AM$19,$N$28:$AM$28, $N$37:$AM$37),1)</f>
        <v>6</v>
      </c>
      <c r="AL38" s="37">
        <f>RANK(AL37,($N$10:$AM$10,$N$19:$AM$19,$N$28:$AM$28, $N$37:$AM$37),1)</f>
        <v>6</v>
      </c>
      <c r="AM38" s="37">
        <f>RANK(AM37,($N$10:$AM$10,$N$19:$AM$19,$N$28:$AM$28, $N$37:$AM$37),1)</f>
        <v>6</v>
      </c>
    </row>
    <row r="39" spans="3:39" x14ac:dyDescent="0.3">
      <c r="D39" s="4"/>
      <c r="E39" s="1"/>
      <c r="F39" s="1"/>
      <c r="G39" s="1"/>
      <c r="H39" s="1"/>
      <c r="I39" s="3"/>
    </row>
    <row r="40" spans="3:39" x14ac:dyDescent="0.3">
      <c r="D40" s="4"/>
      <c r="E40" s="1"/>
      <c r="F40" s="1"/>
      <c r="G40" s="1"/>
      <c r="H40" s="1"/>
      <c r="I40" s="3"/>
    </row>
    <row r="41" spans="3:39" x14ac:dyDescent="0.3">
      <c r="D41" s="4"/>
      <c r="E41" s="1"/>
      <c r="F41" s="1"/>
      <c r="G41" s="1"/>
      <c r="H41" s="1"/>
      <c r="I41" s="3"/>
    </row>
    <row r="42" spans="3:39" x14ac:dyDescent="0.3">
      <c r="E42" s="1"/>
      <c r="F42" s="1"/>
      <c r="G42" s="1"/>
      <c r="H42" s="1"/>
      <c r="I42" s="3"/>
    </row>
    <row r="43" spans="3:39" x14ac:dyDescent="0.3">
      <c r="E43" s="1"/>
      <c r="F43" s="1"/>
      <c r="G43" s="1"/>
      <c r="H43" s="1"/>
      <c r="I43" s="3"/>
    </row>
    <row r="44" spans="3:39" x14ac:dyDescent="0.3">
      <c r="E44" s="1"/>
      <c r="F44" s="1"/>
      <c r="G44" s="1"/>
      <c r="H44" s="1"/>
      <c r="I44" s="3"/>
    </row>
    <row r="45" spans="3:39" x14ac:dyDescent="0.3">
      <c r="E45" s="1"/>
      <c r="F45" s="1"/>
      <c r="G45" s="1"/>
      <c r="H45" s="1"/>
      <c r="I45" s="3"/>
    </row>
    <row r="46" spans="3:39" x14ac:dyDescent="0.3">
      <c r="E46" s="1"/>
      <c r="F46" s="1"/>
      <c r="G46" s="1"/>
      <c r="H46" s="1"/>
      <c r="I46" s="3"/>
    </row>
    <row r="47" spans="3:39" x14ac:dyDescent="0.3">
      <c r="E47" s="1"/>
      <c r="F47" s="1"/>
      <c r="G47" s="1"/>
      <c r="H47" s="1"/>
      <c r="I47" s="3"/>
    </row>
    <row r="48" spans="3:39" x14ac:dyDescent="0.3">
      <c r="E48" s="1"/>
      <c r="F48" s="1"/>
      <c r="G48" s="1"/>
      <c r="H48" s="1"/>
      <c r="I48" s="3"/>
    </row>
    <row r="49" spans="5:9" x14ac:dyDescent="0.3">
      <c r="E49" s="1"/>
      <c r="F49" s="1"/>
      <c r="G49" s="1"/>
      <c r="H49" s="1"/>
      <c r="I49" s="3"/>
    </row>
    <row r="50" spans="5:9" x14ac:dyDescent="0.3">
      <c r="E50" s="1"/>
      <c r="F50" s="1"/>
      <c r="G50" s="1"/>
      <c r="H50" s="1"/>
      <c r="I50" s="3"/>
    </row>
    <row r="51" spans="5:9" x14ac:dyDescent="0.3">
      <c r="E51" s="1"/>
      <c r="F51" s="1"/>
      <c r="G51" s="1"/>
      <c r="H51" s="1"/>
      <c r="I51" s="3"/>
    </row>
    <row r="52" spans="5:9" x14ac:dyDescent="0.3">
      <c r="E52" s="1"/>
      <c r="F52" s="1"/>
      <c r="G52" s="1"/>
      <c r="H52" s="1"/>
      <c r="I52" s="3"/>
    </row>
    <row r="53" spans="5:9" x14ac:dyDescent="0.3">
      <c r="E53" s="1"/>
      <c r="F53" s="1"/>
      <c r="G53" s="1"/>
      <c r="H53" s="1"/>
      <c r="I53" s="3"/>
    </row>
    <row r="54" spans="5:9" x14ac:dyDescent="0.3">
      <c r="E54" s="1"/>
      <c r="F54" s="1"/>
      <c r="G54" s="1"/>
      <c r="H54" s="1"/>
      <c r="I54" s="3"/>
    </row>
    <row r="55" spans="5:9" x14ac:dyDescent="0.3">
      <c r="E55" s="1"/>
      <c r="F55" s="1"/>
      <c r="G55" s="1"/>
      <c r="H55" s="1"/>
      <c r="I55" s="3"/>
    </row>
    <row r="56" spans="5:9" x14ac:dyDescent="0.3">
      <c r="E56" s="1"/>
      <c r="F56" s="1"/>
      <c r="G56" s="1"/>
      <c r="H56" s="1"/>
      <c r="I56" s="3"/>
    </row>
    <row r="57" spans="5:9" x14ac:dyDescent="0.3">
      <c r="E57" s="1"/>
      <c r="F57" s="1"/>
      <c r="G57" s="1"/>
      <c r="H57" s="1"/>
      <c r="I57" s="3"/>
    </row>
    <row r="58" spans="5:9" x14ac:dyDescent="0.3">
      <c r="E58" s="1"/>
      <c r="F58" s="1"/>
      <c r="G58" s="1"/>
      <c r="H58" s="1"/>
      <c r="I58" s="3"/>
    </row>
    <row r="59" spans="5:9" x14ac:dyDescent="0.3">
      <c r="E59" s="1"/>
      <c r="F59" s="1"/>
      <c r="G59" s="1"/>
      <c r="H59" s="1"/>
      <c r="I59" s="3"/>
    </row>
    <row r="60" spans="5:9" x14ac:dyDescent="0.3">
      <c r="E60" s="1"/>
      <c r="F60" s="1"/>
      <c r="G60" s="1"/>
      <c r="H60" s="1"/>
      <c r="I60" s="3"/>
    </row>
    <row r="61" spans="5:9" x14ac:dyDescent="0.3">
      <c r="E61" s="1"/>
      <c r="F61" s="1"/>
      <c r="G61" s="1"/>
      <c r="H61" s="1"/>
      <c r="I61" s="3"/>
    </row>
    <row r="62" spans="5:9" x14ac:dyDescent="0.3">
      <c r="E62" s="1"/>
      <c r="F62" s="1"/>
      <c r="G62" s="1"/>
      <c r="H62" s="1"/>
      <c r="I62" s="3"/>
    </row>
    <row r="63" spans="5:9" x14ac:dyDescent="0.3">
      <c r="E63" s="1"/>
      <c r="F63" s="1"/>
      <c r="G63" s="1"/>
      <c r="H63" s="1"/>
      <c r="I63" s="3"/>
    </row>
    <row r="64" spans="5:9" x14ac:dyDescent="0.3">
      <c r="E64" s="1"/>
      <c r="F64" s="1"/>
      <c r="G64" s="1"/>
      <c r="H64" s="1"/>
      <c r="I64" s="3"/>
    </row>
    <row r="65" spans="5:9" x14ac:dyDescent="0.3">
      <c r="E65" s="1"/>
      <c r="F65" s="1"/>
      <c r="G65" s="1"/>
      <c r="H65" s="1"/>
      <c r="I65" s="3"/>
    </row>
    <row r="66" spans="5:9" x14ac:dyDescent="0.3">
      <c r="E66" s="1"/>
      <c r="F66" s="1"/>
      <c r="G66" s="1"/>
      <c r="H66" s="1"/>
      <c r="I66" s="3"/>
    </row>
    <row r="67" spans="5:9" x14ac:dyDescent="0.3">
      <c r="E67" s="1"/>
      <c r="F67" s="1"/>
      <c r="G67" s="1"/>
      <c r="H67" s="1"/>
      <c r="I67" s="3"/>
    </row>
    <row r="68" spans="5:9" x14ac:dyDescent="0.3">
      <c r="E68" s="1"/>
      <c r="F68" s="1"/>
      <c r="G68" s="1"/>
      <c r="H68" s="1"/>
      <c r="I68" s="3"/>
    </row>
    <row r="69" spans="5:9" x14ac:dyDescent="0.3">
      <c r="E69" s="1"/>
      <c r="F69" s="1"/>
      <c r="G69" s="1"/>
      <c r="H69" s="1"/>
      <c r="I69" s="3"/>
    </row>
    <row r="70" spans="5:9" x14ac:dyDescent="0.3">
      <c r="E70" s="1"/>
      <c r="F70" s="1"/>
      <c r="G70" s="1"/>
      <c r="H70" s="1"/>
      <c r="I70" s="3"/>
    </row>
    <row r="71" spans="5:9" x14ac:dyDescent="0.3">
      <c r="E71" s="1"/>
      <c r="F71" s="1"/>
      <c r="G71" s="1"/>
      <c r="H71" s="1"/>
      <c r="I71" s="3"/>
    </row>
    <row r="72" spans="5:9" x14ac:dyDescent="0.3">
      <c r="E72" s="1"/>
      <c r="F72" s="1"/>
      <c r="G72" s="1"/>
      <c r="H72" s="1"/>
      <c r="I72" s="3"/>
    </row>
    <row r="73" spans="5:9" x14ac:dyDescent="0.3">
      <c r="E73" s="1"/>
      <c r="F73" s="1"/>
      <c r="G73" s="1"/>
      <c r="H73" s="1"/>
      <c r="I73" s="3"/>
    </row>
    <row r="74" spans="5:9" x14ac:dyDescent="0.3">
      <c r="E74" s="1"/>
      <c r="F74" s="1"/>
      <c r="G74" s="1"/>
      <c r="H74" s="1"/>
      <c r="I74" s="3"/>
    </row>
    <row r="75" spans="5:9" x14ac:dyDescent="0.3">
      <c r="E75" s="1"/>
      <c r="F75" s="1"/>
      <c r="G75" s="1"/>
      <c r="H75" s="1"/>
      <c r="I75" s="3"/>
    </row>
    <row r="76" spans="5:9" x14ac:dyDescent="0.3">
      <c r="E76" s="1"/>
      <c r="F76" s="1"/>
      <c r="G76" s="1"/>
      <c r="H76" s="1"/>
      <c r="I76" s="3"/>
    </row>
    <row r="77" spans="5:9" x14ac:dyDescent="0.3">
      <c r="E77" s="1"/>
      <c r="F77" s="1"/>
      <c r="G77" s="1"/>
      <c r="H77" s="1"/>
      <c r="I77" s="3"/>
    </row>
    <row r="78" spans="5:9" x14ac:dyDescent="0.3">
      <c r="E78" s="1"/>
      <c r="F78" s="1"/>
      <c r="G78" s="1"/>
      <c r="H78" s="1"/>
      <c r="I78" s="3"/>
    </row>
    <row r="79" spans="5:9" x14ac:dyDescent="0.3">
      <c r="E79" s="1"/>
      <c r="F79" s="1"/>
      <c r="G79" s="1"/>
      <c r="H79" s="1"/>
      <c r="I79" s="3"/>
    </row>
    <row r="80" spans="5:9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202</v>
      </c>
    </row>
    <row r="101" spans="2:14" x14ac:dyDescent="0.3">
      <c r="E101" s="1"/>
      <c r="F101" s="1"/>
      <c r="G101" s="1"/>
      <c r="H101" s="1"/>
      <c r="I101" s="3"/>
      <c r="N101" t="s">
        <v>201</v>
      </c>
    </row>
    <row r="102" spans="2:14" x14ac:dyDescent="0.3">
      <c r="E102" s="1"/>
      <c r="F102" s="1"/>
      <c r="G102" s="1"/>
      <c r="H102" s="1"/>
      <c r="I102" s="3"/>
      <c r="N102" t="s">
        <v>206</v>
      </c>
    </row>
    <row r="103" spans="2:14" x14ac:dyDescent="0.3">
      <c r="E103" s="1"/>
      <c r="F103" s="1"/>
      <c r="G103" s="1"/>
      <c r="H103" s="1"/>
      <c r="I103" s="3"/>
      <c r="N103" t="s">
        <v>483</v>
      </c>
    </row>
    <row r="104" spans="2:14" x14ac:dyDescent="0.3">
      <c r="N104" t="s">
        <v>492</v>
      </c>
    </row>
    <row r="105" spans="2:14" x14ac:dyDescent="0.3">
      <c r="N105" t="s">
        <v>496</v>
      </c>
    </row>
    <row r="106" spans="2:14" x14ac:dyDescent="0.3">
      <c r="B106" s="75"/>
      <c r="C106" s="75"/>
      <c r="D106" s="75"/>
      <c r="E106" s="5"/>
      <c r="F106" s="5"/>
      <c r="G106" s="5"/>
      <c r="H106" s="5"/>
      <c r="I106" s="5"/>
      <c r="N106" t="s">
        <v>205</v>
      </c>
    </row>
    <row r="107" spans="2:14" x14ac:dyDescent="0.3">
      <c r="N107" t="s">
        <v>207</v>
      </c>
    </row>
    <row r="108" spans="2:14" x14ac:dyDescent="0.3">
      <c r="B108" s="6" t="s">
        <v>212</v>
      </c>
      <c r="C108" s="6" t="s">
        <v>214</v>
      </c>
      <c r="D108" s="5" t="s">
        <v>200</v>
      </c>
      <c r="N108" t="s">
        <v>1009</v>
      </c>
    </row>
    <row r="109" spans="2:14" x14ac:dyDescent="0.3">
      <c r="B109" s="3">
        <v>1</v>
      </c>
      <c r="N109" t="s">
        <v>204</v>
      </c>
    </row>
    <row r="110" spans="2:14" x14ac:dyDescent="0.3">
      <c r="B110" s="3">
        <f>+B109+1</f>
        <v>2</v>
      </c>
      <c r="N110" t="s">
        <v>1088</v>
      </c>
    </row>
    <row r="111" spans="2:14" x14ac:dyDescent="0.3">
      <c r="B111" s="3">
        <f t="shared" ref="B111:B174" si="22">+B110+1</f>
        <v>3</v>
      </c>
    </row>
    <row r="112" spans="2:14" x14ac:dyDescent="0.3">
      <c r="B112" s="3">
        <f t="shared" si="22"/>
        <v>4</v>
      </c>
    </row>
    <row r="113" spans="2:2" x14ac:dyDescent="0.3">
      <c r="B113" s="3">
        <f t="shared" si="22"/>
        <v>5</v>
      </c>
    </row>
    <row r="114" spans="2:2" x14ac:dyDescent="0.3">
      <c r="B114" s="3">
        <f t="shared" si="22"/>
        <v>6</v>
      </c>
    </row>
    <row r="115" spans="2:2" x14ac:dyDescent="0.3">
      <c r="B115" s="3">
        <f t="shared" si="22"/>
        <v>7</v>
      </c>
    </row>
    <row r="116" spans="2:2" x14ac:dyDescent="0.3">
      <c r="B116" s="3">
        <f t="shared" si="22"/>
        <v>8</v>
      </c>
    </row>
    <row r="117" spans="2:2" x14ac:dyDescent="0.3">
      <c r="B117" s="3">
        <f t="shared" si="22"/>
        <v>9</v>
      </c>
    </row>
    <row r="118" spans="2:2" x14ac:dyDescent="0.3">
      <c r="B118" s="3">
        <f t="shared" si="22"/>
        <v>10</v>
      </c>
    </row>
    <row r="119" spans="2:2" x14ac:dyDescent="0.3">
      <c r="B119" s="3">
        <f t="shared" si="22"/>
        <v>11</v>
      </c>
    </row>
    <row r="120" spans="2:2" x14ac:dyDescent="0.3">
      <c r="B120" s="3">
        <f t="shared" si="22"/>
        <v>12</v>
      </c>
    </row>
    <row r="121" spans="2:2" x14ac:dyDescent="0.3">
      <c r="B121" s="3">
        <f t="shared" si="22"/>
        <v>13</v>
      </c>
    </row>
    <row r="122" spans="2:2" x14ac:dyDescent="0.3">
      <c r="B122" s="3">
        <f t="shared" si="22"/>
        <v>14</v>
      </c>
    </row>
    <row r="123" spans="2:2" x14ac:dyDescent="0.3">
      <c r="B123" s="3">
        <f t="shared" si="22"/>
        <v>15</v>
      </c>
    </row>
    <row r="124" spans="2:2" x14ac:dyDescent="0.3">
      <c r="B124" s="3">
        <f t="shared" si="22"/>
        <v>16</v>
      </c>
    </row>
    <row r="125" spans="2:2" x14ac:dyDescent="0.3">
      <c r="B125" s="3">
        <f t="shared" si="22"/>
        <v>17</v>
      </c>
    </row>
    <row r="126" spans="2:2" x14ac:dyDescent="0.3">
      <c r="B126" s="3">
        <f t="shared" si="22"/>
        <v>18</v>
      </c>
    </row>
    <row r="127" spans="2:2" x14ac:dyDescent="0.3">
      <c r="B127" s="3">
        <f t="shared" si="22"/>
        <v>19</v>
      </c>
    </row>
    <row r="128" spans="2:2" x14ac:dyDescent="0.3">
      <c r="B128" s="3">
        <f t="shared" si="22"/>
        <v>20</v>
      </c>
    </row>
    <row r="129" spans="2:2" x14ac:dyDescent="0.3">
      <c r="B129" s="3">
        <f t="shared" si="22"/>
        <v>21</v>
      </c>
    </row>
    <row r="130" spans="2:2" x14ac:dyDescent="0.3">
      <c r="B130" s="3">
        <f t="shared" si="22"/>
        <v>22</v>
      </c>
    </row>
    <row r="131" spans="2:2" x14ac:dyDescent="0.3">
      <c r="B131" s="3">
        <f t="shared" si="22"/>
        <v>23</v>
      </c>
    </row>
    <row r="132" spans="2:2" x14ac:dyDescent="0.3">
      <c r="B132" s="3">
        <f t="shared" si="22"/>
        <v>24</v>
      </c>
    </row>
    <row r="133" spans="2:2" x14ac:dyDescent="0.3">
      <c r="B133" s="3">
        <f t="shared" si="22"/>
        <v>25</v>
      </c>
    </row>
    <row r="134" spans="2:2" x14ac:dyDescent="0.3">
      <c r="B134" s="3">
        <f t="shared" si="22"/>
        <v>26</v>
      </c>
    </row>
    <row r="135" spans="2:2" x14ac:dyDescent="0.3">
      <c r="B135" s="3">
        <f t="shared" si="22"/>
        <v>27</v>
      </c>
    </row>
    <row r="136" spans="2:2" x14ac:dyDescent="0.3">
      <c r="B136" s="3">
        <f t="shared" si="22"/>
        <v>28</v>
      </c>
    </row>
    <row r="137" spans="2:2" x14ac:dyDescent="0.3">
      <c r="B137" s="3">
        <f t="shared" si="22"/>
        <v>29</v>
      </c>
    </row>
    <row r="138" spans="2:2" x14ac:dyDescent="0.3">
      <c r="B138" s="3">
        <f t="shared" si="22"/>
        <v>30</v>
      </c>
    </row>
    <row r="139" spans="2:2" x14ac:dyDescent="0.3">
      <c r="B139" s="3">
        <f t="shared" si="22"/>
        <v>31</v>
      </c>
    </row>
    <row r="140" spans="2:2" x14ac:dyDescent="0.3">
      <c r="B140" s="3">
        <f t="shared" si="22"/>
        <v>32</v>
      </c>
    </row>
    <row r="141" spans="2:2" x14ac:dyDescent="0.3">
      <c r="B141" s="3">
        <f t="shared" si="22"/>
        <v>33</v>
      </c>
    </row>
    <row r="142" spans="2:2" x14ac:dyDescent="0.3">
      <c r="B142" s="3">
        <f t="shared" si="22"/>
        <v>34</v>
      </c>
    </row>
    <row r="143" spans="2:2" x14ac:dyDescent="0.3">
      <c r="B143" s="3">
        <f t="shared" si="22"/>
        <v>35</v>
      </c>
    </row>
    <row r="144" spans="2:2" x14ac:dyDescent="0.3">
      <c r="B144" s="3">
        <f t="shared" si="22"/>
        <v>36</v>
      </c>
    </row>
    <row r="145" spans="2:2" x14ac:dyDescent="0.3">
      <c r="B145" s="3">
        <f t="shared" si="22"/>
        <v>37</v>
      </c>
    </row>
    <row r="146" spans="2:2" x14ac:dyDescent="0.3">
      <c r="B146" s="3">
        <f t="shared" si="22"/>
        <v>38</v>
      </c>
    </row>
    <row r="147" spans="2:2" x14ac:dyDescent="0.3">
      <c r="B147" s="3">
        <f t="shared" si="22"/>
        <v>39</v>
      </c>
    </row>
    <row r="148" spans="2:2" x14ac:dyDescent="0.3">
      <c r="B148" s="3">
        <f t="shared" si="22"/>
        <v>40</v>
      </c>
    </row>
    <row r="149" spans="2:2" x14ac:dyDescent="0.3">
      <c r="B149" s="3">
        <f t="shared" si="22"/>
        <v>41</v>
      </c>
    </row>
    <row r="150" spans="2:2" x14ac:dyDescent="0.3">
      <c r="B150" s="3">
        <f t="shared" si="22"/>
        <v>42</v>
      </c>
    </row>
    <row r="151" spans="2:2" x14ac:dyDescent="0.3">
      <c r="B151" s="3">
        <f t="shared" si="22"/>
        <v>43</v>
      </c>
    </row>
    <row r="152" spans="2:2" x14ac:dyDescent="0.3">
      <c r="B152" s="3">
        <f t="shared" si="22"/>
        <v>44</v>
      </c>
    </row>
    <row r="153" spans="2:2" x14ac:dyDescent="0.3">
      <c r="B153" s="3">
        <f t="shared" si="22"/>
        <v>45</v>
      </c>
    </row>
    <row r="154" spans="2:2" x14ac:dyDescent="0.3">
      <c r="B154" s="3">
        <f t="shared" si="22"/>
        <v>46</v>
      </c>
    </row>
    <row r="155" spans="2:2" x14ac:dyDescent="0.3">
      <c r="B155" s="3">
        <f t="shared" si="22"/>
        <v>47</v>
      </c>
    </row>
    <row r="156" spans="2:2" x14ac:dyDescent="0.3">
      <c r="B156" s="3">
        <f t="shared" si="22"/>
        <v>48</v>
      </c>
    </row>
    <row r="157" spans="2:2" x14ac:dyDescent="0.3">
      <c r="B157" s="3">
        <f t="shared" si="22"/>
        <v>49</v>
      </c>
    </row>
    <row r="158" spans="2:2" x14ac:dyDescent="0.3">
      <c r="B158" s="3">
        <f t="shared" si="22"/>
        <v>50</v>
      </c>
    </row>
    <row r="159" spans="2:2" x14ac:dyDescent="0.3">
      <c r="B159" s="3">
        <f t="shared" si="22"/>
        <v>51</v>
      </c>
    </row>
    <row r="160" spans="2:2" x14ac:dyDescent="0.3">
      <c r="B160" s="3">
        <f t="shared" si="22"/>
        <v>52</v>
      </c>
    </row>
    <row r="161" spans="2:2" x14ac:dyDescent="0.3">
      <c r="B161" s="3">
        <f t="shared" si="22"/>
        <v>53</v>
      </c>
    </row>
    <row r="162" spans="2:2" x14ac:dyDescent="0.3">
      <c r="B162" s="3">
        <f t="shared" si="22"/>
        <v>54</v>
      </c>
    </row>
    <row r="163" spans="2:2" x14ac:dyDescent="0.3">
      <c r="B163" s="3">
        <f t="shared" si="22"/>
        <v>55</v>
      </c>
    </row>
    <row r="164" spans="2:2" x14ac:dyDescent="0.3">
      <c r="B164" s="3">
        <f t="shared" si="22"/>
        <v>56</v>
      </c>
    </row>
    <row r="165" spans="2:2" x14ac:dyDescent="0.3">
      <c r="B165" s="3">
        <f t="shared" si="22"/>
        <v>57</v>
      </c>
    </row>
    <row r="166" spans="2:2" x14ac:dyDescent="0.3">
      <c r="B166" s="3">
        <f t="shared" si="22"/>
        <v>58</v>
      </c>
    </row>
    <row r="167" spans="2:2" x14ac:dyDescent="0.3">
      <c r="B167" s="3">
        <f t="shared" si="22"/>
        <v>59</v>
      </c>
    </row>
    <row r="168" spans="2:2" x14ac:dyDescent="0.3">
      <c r="B168" s="3">
        <f t="shared" si="22"/>
        <v>60</v>
      </c>
    </row>
    <row r="169" spans="2:2" x14ac:dyDescent="0.3">
      <c r="B169" s="3">
        <f t="shared" si="22"/>
        <v>61</v>
      </c>
    </row>
    <row r="170" spans="2:2" x14ac:dyDescent="0.3">
      <c r="B170" s="3">
        <f t="shared" si="22"/>
        <v>62</v>
      </c>
    </row>
    <row r="171" spans="2:2" x14ac:dyDescent="0.3">
      <c r="B171" s="3">
        <f t="shared" si="22"/>
        <v>63</v>
      </c>
    </row>
    <row r="172" spans="2:2" x14ac:dyDescent="0.3">
      <c r="B172" s="3">
        <f t="shared" si="22"/>
        <v>64</v>
      </c>
    </row>
    <row r="173" spans="2:2" x14ac:dyDescent="0.3">
      <c r="B173" s="3">
        <f t="shared" si="22"/>
        <v>65</v>
      </c>
    </row>
    <row r="174" spans="2:2" x14ac:dyDescent="0.3">
      <c r="B174" s="3">
        <f t="shared" si="22"/>
        <v>66</v>
      </c>
    </row>
    <row r="175" spans="2:2" x14ac:dyDescent="0.3">
      <c r="B175" s="3">
        <f t="shared" ref="B175:B208" si="23">+B174+1</f>
        <v>67</v>
      </c>
    </row>
    <row r="176" spans="2:2" x14ac:dyDescent="0.3">
      <c r="B176" s="3">
        <f t="shared" si="23"/>
        <v>68</v>
      </c>
    </row>
    <row r="177" spans="2:2" x14ac:dyDescent="0.3">
      <c r="B177" s="3">
        <f t="shared" si="23"/>
        <v>69</v>
      </c>
    </row>
    <row r="178" spans="2:2" x14ac:dyDescent="0.3">
      <c r="B178" s="3">
        <f t="shared" si="23"/>
        <v>70</v>
      </c>
    </row>
    <row r="179" spans="2:2" x14ac:dyDescent="0.3">
      <c r="B179" s="3">
        <f t="shared" si="23"/>
        <v>71</v>
      </c>
    </row>
    <row r="180" spans="2:2" x14ac:dyDescent="0.3">
      <c r="B180" s="3">
        <f t="shared" si="23"/>
        <v>72</v>
      </c>
    </row>
    <row r="181" spans="2:2" x14ac:dyDescent="0.3">
      <c r="B181" s="3">
        <f t="shared" si="23"/>
        <v>73</v>
      </c>
    </row>
    <row r="182" spans="2:2" x14ac:dyDescent="0.3">
      <c r="B182" s="3">
        <f t="shared" si="23"/>
        <v>74</v>
      </c>
    </row>
    <row r="183" spans="2:2" x14ac:dyDescent="0.3">
      <c r="B183" s="3">
        <f t="shared" si="23"/>
        <v>75</v>
      </c>
    </row>
    <row r="184" spans="2:2" x14ac:dyDescent="0.3">
      <c r="B184" s="3">
        <f t="shared" si="23"/>
        <v>76</v>
      </c>
    </row>
    <row r="185" spans="2:2" x14ac:dyDescent="0.3">
      <c r="B185" s="3">
        <f t="shared" si="23"/>
        <v>77</v>
      </c>
    </row>
    <row r="186" spans="2:2" x14ac:dyDescent="0.3">
      <c r="B186" s="3">
        <f t="shared" si="23"/>
        <v>78</v>
      </c>
    </row>
    <row r="187" spans="2:2" x14ac:dyDescent="0.3">
      <c r="B187" s="3">
        <f t="shared" si="23"/>
        <v>79</v>
      </c>
    </row>
    <row r="188" spans="2:2" x14ac:dyDescent="0.3">
      <c r="B188" s="3">
        <f t="shared" si="23"/>
        <v>80</v>
      </c>
    </row>
    <row r="189" spans="2:2" x14ac:dyDescent="0.3">
      <c r="B189" s="3">
        <f t="shared" si="23"/>
        <v>81</v>
      </c>
    </row>
    <row r="190" spans="2:2" x14ac:dyDescent="0.3">
      <c r="B190" s="3">
        <f t="shared" si="23"/>
        <v>82</v>
      </c>
    </row>
    <row r="191" spans="2:2" x14ac:dyDescent="0.3">
      <c r="B191" s="3">
        <f t="shared" si="23"/>
        <v>83</v>
      </c>
    </row>
    <row r="192" spans="2:2" x14ac:dyDescent="0.3">
      <c r="B192" s="3">
        <f t="shared" si="23"/>
        <v>84</v>
      </c>
    </row>
    <row r="193" spans="2:2" x14ac:dyDescent="0.3">
      <c r="B193" s="3">
        <f t="shared" si="23"/>
        <v>85</v>
      </c>
    </row>
    <row r="194" spans="2:2" x14ac:dyDescent="0.3">
      <c r="B194" s="3">
        <f t="shared" si="23"/>
        <v>86</v>
      </c>
    </row>
    <row r="195" spans="2:2" x14ac:dyDescent="0.3">
      <c r="B195" s="3">
        <f t="shared" si="23"/>
        <v>87</v>
      </c>
    </row>
    <row r="196" spans="2:2" x14ac:dyDescent="0.3">
      <c r="B196" s="3">
        <f t="shared" si="23"/>
        <v>88</v>
      </c>
    </row>
    <row r="197" spans="2:2" x14ac:dyDescent="0.3">
      <c r="B197" s="3">
        <f t="shared" si="23"/>
        <v>89</v>
      </c>
    </row>
    <row r="198" spans="2:2" x14ac:dyDescent="0.3">
      <c r="B198" s="3">
        <f t="shared" si="23"/>
        <v>90</v>
      </c>
    </row>
    <row r="199" spans="2:2" x14ac:dyDescent="0.3">
      <c r="B199" s="3">
        <f t="shared" si="23"/>
        <v>91</v>
      </c>
    </row>
    <row r="200" spans="2:2" x14ac:dyDescent="0.3">
      <c r="B200" s="3">
        <f t="shared" si="23"/>
        <v>92</v>
      </c>
    </row>
    <row r="201" spans="2:2" x14ac:dyDescent="0.3">
      <c r="B201" s="3">
        <f t="shared" si="23"/>
        <v>93</v>
      </c>
    </row>
    <row r="202" spans="2:2" x14ac:dyDescent="0.3">
      <c r="B202" s="3">
        <f t="shared" si="23"/>
        <v>94</v>
      </c>
    </row>
    <row r="203" spans="2:2" x14ac:dyDescent="0.3">
      <c r="B203" s="3">
        <f t="shared" si="23"/>
        <v>95</v>
      </c>
    </row>
    <row r="204" spans="2:2" x14ac:dyDescent="0.3">
      <c r="B204" s="3">
        <f t="shared" si="23"/>
        <v>96</v>
      </c>
    </row>
    <row r="205" spans="2:2" x14ac:dyDescent="0.3">
      <c r="B205" s="3">
        <f t="shared" si="23"/>
        <v>97</v>
      </c>
    </row>
    <row r="206" spans="2:2" x14ac:dyDescent="0.3">
      <c r="B206" s="3">
        <f t="shared" si="23"/>
        <v>98</v>
      </c>
    </row>
    <row r="207" spans="2:2" x14ac:dyDescent="0.3">
      <c r="B207" s="3">
        <f t="shared" si="23"/>
        <v>99</v>
      </c>
    </row>
    <row r="208" spans="2:2" x14ac:dyDescent="0.3">
      <c r="B208" s="3">
        <f t="shared" si="23"/>
        <v>100</v>
      </c>
    </row>
  </sheetData>
  <mergeCells count="3">
    <mergeCell ref="B2:G2"/>
    <mergeCell ref="B106:D106"/>
    <mergeCell ref="B1:G1"/>
  </mergeCells>
  <conditionalFormatting sqref="N38:AM38 N29:AM29 N20:AM20 N11:AM11">
    <cfRule type="cellIs" dxfId="12" priority="1" operator="lessThanOrEqual">
      <formula>3</formula>
    </cfRule>
  </conditionalFormatting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13</vt:i4>
      </vt:variant>
    </vt:vector>
  </HeadingPairs>
  <TitlesOfParts>
    <vt:vector size="33" baseType="lpstr">
      <vt:lpstr>ReadMe</vt:lpstr>
      <vt:lpstr>U11B</vt:lpstr>
      <vt:lpstr>U11G</vt:lpstr>
      <vt:lpstr>U13G</vt:lpstr>
      <vt:lpstr>U13B</vt:lpstr>
      <vt:lpstr>U15G</vt:lpstr>
      <vt:lpstr>U15B</vt:lpstr>
      <vt:lpstr>U17W</vt:lpstr>
      <vt:lpstr>U17M</vt:lpstr>
      <vt:lpstr>U20M</vt:lpstr>
      <vt:lpstr>SenM</vt:lpstr>
      <vt:lpstr>SenMU20M</vt:lpstr>
      <vt:lpstr>U20W</vt:lpstr>
      <vt:lpstr>SenW</vt:lpstr>
      <vt:lpstr>SenWU20W</vt:lpstr>
      <vt:lpstr>MasterData</vt:lpstr>
      <vt:lpstr>FromKM</vt:lpstr>
      <vt:lpstr>Watch</vt:lpstr>
      <vt:lpstr>TimeEg</vt:lpstr>
      <vt:lpstr>Mucking</vt:lpstr>
      <vt:lpstr>ReadMe!Print_Area</vt:lpstr>
      <vt:lpstr>SenM!Print_Area</vt:lpstr>
      <vt:lpstr>SenWU20W!Print_Area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U20W!Print_Area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2022-01-08T15:46:22Z</cp:lastPrinted>
  <dcterms:created xsi:type="dcterms:W3CDTF">2021-11-13T12:47:19Z</dcterms:created>
  <dcterms:modified xsi:type="dcterms:W3CDTF">2022-12-16T10:36:42Z</dcterms:modified>
</cp:coreProperties>
</file>